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846" activeTab="4"/>
  </bookViews>
  <sheets>
    <sheet name="Liczba bibliotek" sheetId="1" r:id="rId1"/>
    <sheet name="Ksiegozbiory" sheetId="2" r:id="rId2"/>
    <sheet name="Zbiory specjalne" sheetId="3" r:id="rId3"/>
    <sheet name="Czytelnicy" sheetId="4" r:id="rId4"/>
    <sheet name="Kadra bibliotekarska" sheetId="5" r:id="rId5"/>
    <sheet name="Budżet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<sst xmlns="http://schemas.openxmlformats.org/spreadsheetml/2006/main" count="2042" uniqueCount="338">
  <si>
    <t>Miasto</t>
  </si>
  <si>
    <t>Wieś</t>
  </si>
  <si>
    <t>Liczba czytelników</t>
  </si>
  <si>
    <t>Liczba pracowników na stanowiskach bibliotekarskich</t>
  </si>
  <si>
    <t>Liczba pracowników</t>
  </si>
  <si>
    <t>Ogółem</t>
  </si>
  <si>
    <t>Wyszczególnienie (z uwzględnieniem nazw bibliotek)</t>
  </si>
  <si>
    <t>Wyszczególnienie                        (z uwzględnieniem nazw bibliotek)</t>
  </si>
  <si>
    <t>Liczba czytelników                                                                       na 100 mieszkańców</t>
  </si>
  <si>
    <t>Bez wykształcenia bibliotekarskiego</t>
  </si>
  <si>
    <t xml:space="preserve">Liczba woluminów na 100 mieszkańców                        </t>
  </si>
  <si>
    <t>organizatora</t>
  </si>
  <si>
    <t>w tym ze środków</t>
  </si>
  <si>
    <t>Liczba zakupionych książek  w wol.</t>
  </si>
  <si>
    <t>ogółem</t>
  </si>
  <si>
    <t>Liczba placówek bibliotecznych</t>
  </si>
  <si>
    <t>w tym</t>
  </si>
  <si>
    <t>B.</t>
  </si>
  <si>
    <t>F.</t>
  </si>
  <si>
    <t xml:space="preserve">B. </t>
  </si>
  <si>
    <t>Księgozbiory                        w wol.</t>
  </si>
  <si>
    <t>Ministerstwa Kultury                                              i Dziedzictwa Narodowego</t>
  </si>
  <si>
    <t>Ministerstwa Kultury                                      i Dziedzictwa Narodowego</t>
  </si>
  <si>
    <t>Liczba etatów przeliczeniowych             na stanowiskach bibliotekarskich</t>
  </si>
  <si>
    <t>Zbiory specjalne                        w jedn. inw.</t>
  </si>
  <si>
    <t>Liczba zakupionych zbiorów specjalnych w jedn. inw.</t>
  </si>
  <si>
    <t>Liczba wypożyczeń                                zbiorów specjalnych                             w jedn. inw.</t>
  </si>
  <si>
    <t>Liczba udostępnień                                  zbiorów specjalnych                                    na miejscu                                 w jedn. inw.</t>
  </si>
  <si>
    <t>Liczba placówek bibliotecznych połączonych                          z innymi instytucjami  (jakimi?)</t>
  </si>
  <si>
    <t>Liczba placówek bibliotecznych połączonych                            z ośrodkami kultury                        (centrami kultury)</t>
  </si>
  <si>
    <t>Wyszczególnienie                                  (z uwzględnieniem                                     nazw bibliotek)</t>
  </si>
  <si>
    <t>Ogółem                              (w zł)</t>
  </si>
  <si>
    <t xml:space="preserve"> na zakup   (w zł)</t>
  </si>
  <si>
    <t>na remonty (w zł)</t>
  </si>
  <si>
    <t>Ogółem                          (w zł)</t>
  </si>
  <si>
    <t xml:space="preserve">  Ministerstwa Kultury i Dziedzictwa Narodowego                                                                    (w zł) </t>
  </si>
  <si>
    <t xml:space="preserve">w tym na zakup </t>
  </si>
  <si>
    <t>książek</t>
  </si>
  <si>
    <t>zbiorów specjalnych</t>
  </si>
  <si>
    <t>(w zł)</t>
  </si>
  <si>
    <t>Dotacja organizatora**</t>
  </si>
  <si>
    <t>* budżet biblioteki wykonany (zrealizowany w badanych latach)</t>
  </si>
  <si>
    <t>** wyłącznie organizatora podstawowego</t>
  </si>
  <si>
    <t>*** w przypadku realizowania zadań powiatowych np. przez bibliotekę miejską  należy uwzględnić dotacje samorządu powiatowego na realizację tych zadań</t>
  </si>
  <si>
    <t xml:space="preserve">Typ biblioteki wg statutu* </t>
  </si>
  <si>
    <t>B.**</t>
  </si>
  <si>
    <t>F.***</t>
  </si>
  <si>
    <t>** B. - biblioteki</t>
  </si>
  <si>
    <t>*** F. - filie</t>
  </si>
  <si>
    <t>Liczba mieszkańców                     w 2011r.*</t>
  </si>
  <si>
    <t>Wyszczególnienie (z uwzględnieniem                                     nazw bibliotek)</t>
  </si>
  <si>
    <t>Liczba pracowników na stanowiskach instruktorskich w bibliotekach powiatowych lub pełniących zadania powiatowe</t>
  </si>
  <si>
    <t>w tym etaty przeliczeniowe</t>
  </si>
  <si>
    <t>Pozostałe dotacje, w tym:</t>
  </si>
  <si>
    <t>Środki wypracowane przez instytucje</t>
  </si>
  <si>
    <t xml:space="preserve">Środki pozyskane przez instytucje (sponsoring, darowizny, fundusze europejskie)                                                                                                  </t>
  </si>
  <si>
    <t>Budżet  biblioteki ogółem   (w zł)    (kol. 3+kol.15+ kol.25 + kol. 27)</t>
  </si>
  <si>
    <t>Liczba udostępnień księgozbioru na miejscu                    w wol.</t>
  </si>
  <si>
    <t>Liczba placówek bibliotecznych połączonych                    z bibliotekami szkolnymi</t>
  </si>
  <si>
    <t>Liczba wypożyczeń księgozbioru na 100 mieszkańców (w wol.)</t>
  </si>
  <si>
    <t>z wykształceniem wyższym bibliotekarskim</t>
  </si>
  <si>
    <t>z wykształceniem średnim bibliotekarskim</t>
  </si>
  <si>
    <t>w tym na stanowiskach bibliotekarskich*</t>
  </si>
  <si>
    <t>* z wyłaczeniem informatyków, pracowników promocji itp.</t>
  </si>
  <si>
    <t>Średnia płaca brutto** pracowników na stanowiskach bibliotekarskich</t>
  </si>
  <si>
    <t>** łączne środki wliczone do płacy, tzn. płaca zasadnicza, dodatki: funkcyjny, stażowy i inne, premia itp. Do średniej nie wlicza się nagród i gratyfikacji.</t>
  </si>
  <si>
    <t>* Proszę określić typ biblioteki wg  funkcji zapisanych w statucie stosując odpowiedni symbol, tzn. biblioteka wojewódzka - w, wojewódzka i miejska (grodzka) - wg, miejska - m, miejsko-gminna - mg,  gminna - gw, powiatowa (tworzona od podstaw lub przekształcona) - p,  biblioteka działająca w mieście na prawach powiatu (grodzka) - g, "inna" - i; w przypadku zlecenia zadań dla powiatu ziemskiego do podstawowego typu dołączamy symbol - z, np. zlecenie zadań bibliotece miejskiej - mz, bibliotece działajacej w mieście na prawach powiatu (grodzkiej) - gz, bibliotece wojewódzkiej - wz, wojewódzkiej i miejskiej (grodzkiej) - wzg.</t>
  </si>
  <si>
    <t>Samorządu</t>
  </si>
  <si>
    <t>innego szczebla ***</t>
  </si>
  <si>
    <t xml:space="preserve">  F. </t>
  </si>
  <si>
    <t>Liczba punktów bibliotecznych</t>
  </si>
  <si>
    <t>Liczba Oddziałów dla dzieci</t>
  </si>
  <si>
    <t>1. LICZBA BIBLIOTEK I FILII BIBLIOTECZNYCH - 2011 r.</t>
  </si>
  <si>
    <t>2. KSIĘGOZBIORY - 2011 r.</t>
  </si>
  <si>
    <t>3. ZBIORY SPECJALNE - 2011 r.</t>
  </si>
  <si>
    <t>5. KADRA BIBLIOTEKARSKA - 2011 r.</t>
  </si>
  <si>
    <t>6. BUDŻET BIBLIOTEKI*</t>
  </si>
  <si>
    <t xml:space="preserve"> na automatyzację  (w zł)</t>
  </si>
  <si>
    <t>na płace       (w zł)</t>
  </si>
  <si>
    <t>WOJEWÓDZTWO</t>
  </si>
  <si>
    <t>WBP Lublin</t>
  </si>
  <si>
    <t>MBP Biała Podlaska</t>
  </si>
  <si>
    <t>GBP Drelów</t>
  </si>
  <si>
    <t>GBP Janów Podl.</t>
  </si>
  <si>
    <t>GCKSiT Kodeń</t>
  </si>
  <si>
    <t>GBP Konstantynów im. K. Sawczuka</t>
  </si>
  <si>
    <t>GBP Leśna Podl.</t>
  </si>
  <si>
    <t>GBP Łomazy</t>
  </si>
  <si>
    <t>GBP Międzyrzec Podl. z/s w Jelnicy</t>
  </si>
  <si>
    <t>GBP Piszczac</t>
  </si>
  <si>
    <t>GBP Rokitno</t>
  </si>
  <si>
    <t>GBP Rossosz</t>
  </si>
  <si>
    <t>GBP Sławatycze</t>
  </si>
  <si>
    <t>GBP Sosnowka</t>
  </si>
  <si>
    <t>GBP Terespol z/s w Koroszczynie</t>
  </si>
  <si>
    <t>GBP Tuczna</t>
  </si>
  <si>
    <t>GBP Wisznice</t>
  </si>
  <si>
    <t>GBP Zalesie</t>
  </si>
  <si>
    <t>MBP Międzyrzec Podlaski</t>
  </si>
  <si>
    <t>MBP Terespol</t>
  </si>
  <si>
    <t>Powiat ziemski bialski</t>
  </si>
  <si>
    <t>GBP Aleksandrów</t>
  </si>
  <si>
    <t>GBP Biłgoraj z/s w Soli</t>
  </si>
  <si>
    <t>GBP Goraj</t>
  </si>
  <si>
    <t>GBP Księżpol</t>
  </si>
  <si>
    <t>GOK-GBP Łukowa</t>
  </si>
  <si>
    <t>GOKiO-GBP Obsza</t>
  </si>
  <si>
    <t>GOK-BP Potok Górny</t>
  </si>
  <si>
    <t>GBP Turobin</t>
  </si>
  <si>
    <t>MGBP Józefów</t>
  </si>
  <si>
    <t>MBP Tarnogród</t>
  </si>
  <si>
    <t>MBP Biłgoraj</t>
  </si>
  <si>
    <t>Powiat biłgorajski</t>
  </si>
  <si>
    <t>Chełmska Biblioteka Publiczna im. M.P.Orsetti</t>
  </si>
  <si>
    <t>BPG Chełm z/s w Okszowie</t>
  </si>
  <si>
    <t>BPG Dubienka</t>
  </si>
  <si>
    <t>BPG Kamień</t>
  </si>
  <si>
    <t>GOK-GBP Rejowiec Fabr. z/s w Pawłowie</t>
  </si>
  <si>
    <t>BPG Rejowiec Osada</t>
  </si>
  <si>
    <t>BPG Ruda Huta</t>
  </si>
  <si>
    <t>BPG Sawin</t>
  </si>
  <si>
    <t>GOK-GBP Siedliszcze</t>
  </si>
  <si>
    <t>BPG Wierzbica</t>
  </si>
  <si>
    <t>GOK-GBP Wojsławice</t>
  </si>
  <si>
    <t>BPG Żmudź</t>
  </si>
  <si>
    <t>MBP Rejowiec Fabryczny</t>
  </si>
  <si>
    <t xml:space="preserve">Powiat chełmski ziemski </t>
  </si>
  <si>
    <t>GOK-GBP Dołhobyczów</t>
  </si>
  <si>
    <t>GBP Horodło</t>
  </si>
  <si>
    <t>GOK-GBP Hrubieszów z/s w Moniatyczach</t>
  </si>
  <si>
    <t>GOK-GBP Mircze</t>
  </si>
  <si>
    <t>GOK-GBP Trzeszczany</t>
  </si>
  <si>
    <t>GBP Uchanie</t>
  </si>
  <si>
    <t>GOK-GBP Werbkowice</t>
  </si>
  <si>
    <t>MBP Hrubieszów</t>
  </si>
  <si>
    <t>PBP Hrubieszów</t>
  </si>
  <si>
    <t>Powiat hrubieszowski</t>
  </si>
  <si>
    <t>GBP Batorz</t>
  </si>
  <si>
    <t>GBP Chrzanów</t>
  </si>
  <si>
    <t>GBP Dzwola</t>
  </si>
  <si>
    <t>GBP Godziszów</t>
  </si>
  <si>
    <t>GBP im. K. Zielińskiego w Modliborzycach</t>
  </si>
  <si>
    <t>GBP Potok Wielki</t>
  </si>
  <si>
    <t>MiPBP Janów Lubelski</t>
  </si>
  <si>
    <t>Powiat janowski</t>
  </si>
  <si>
    <t>GBP Fajsławice</t>
  </si>
  <si>
    <t>GBP Gorzków</t>
  </si>
  <si>
    <t>GBP Izbica</t>
  </si>
  <si>
    <t>GOK- GBP Krasnystaw z/s.  w Siennicy Nadolnej</t>
  </si>
  <si>
    <t>GBP Kraśniczyn</t>
  </si>
  <si>
    <t>GBP Łopiennik Górny</t>
  </si>
  <si>
    <t>GBP Rudnik</t>
  </si>
  <si>
    <t xml:space="preserve">MBP Krasnystaw </t>
  </si>
  <si>
    <t>PBP Krasnystaw</t>
  </si>
  <si>
    <t>Powiat  krasnostawski</t>
  </si>
  <si>
    <t>GOK-GBP Dzierzkowice</t>
  </si>
  <si>
    <t>GBP Gościeradów</t>
  </si>
  <si>
    <t>GBP Kraśnik z/s w Stróży-Kolonia</t>
  </si>
  <si>
    <t>GBP Szastarka</t>
  </si>
  <si>
    <t>GBP Trzydnik</t>
  </si>
  <si>
    <t>GOK-GBP Urzędów</t>
  </si>
  <si>
    <t>GBP Wilkołaz</t>
  </si>
  <si>
    <t>GBP Zakrzówek</t>
  </si>
  <si>
    <t>MGBP Annopol</t>
  </si>
  <si>
    <t>MBP Kraśnik</t>
  </si>
  <si>
    <t>Powiat kraśnicki</t>
  </si>
  <si>
    <t>GBP Abramów</t>
  </si>
  <si>
    <t>GBP Firlej</t>
  </si>
  <si>
    <t>GBP Jeziorzany</t>
  </si>
  <si>
    <t>GBP Kamionka</t>
  </si>
  <si>
    <t>GBP Lubartów</t>
  </si>
  <si>
    <t>GBP Michów</t>
  </si>
  <si>
    <t>GBP Niedźwiada</t>
  </si>
  <si>
    <t>GBP Ostrówek</t>
  </si>
  <si>
    <t>GBP Serniki</t>
  </si>
  <si>
    <t>GBP Uścimów</t>
  </si>
  <si>
    <t>SBP w Ostrowie Lubelskim</t>
  </si>
  <si>
    <t>MGBP Kock</t>
  </si>
  <si>
    <t>MBP Lubartów</t>
  </si>
  <si>
    <t>PBP Lubartów</t>
  </si>
  <si>
    <t>Powiat lubartowski</t>
  </si>
  <si>
    <t>GBP Borzechow</t>
  </si>
  <si>
    <t>GBP Garbów</t>
  </si>
  <si>
    <t>GBP Głusk</t>
  </si>
  <si>
    <t>GBP Jabłonna</t>
  </si>
  <si>
    <t>GBP Jastków</t>
  </si>
  <si>
    <t>BPG Konopnica</t>
  </si>
  <si>
    <t>ROKiS-GBP Krzczonów</t>
  </si>
  <si>
    <t>GBP Niedrzwica Duża</t>
  </si>
  <si>
    <t xml:space="preserve">GBP Niemce </t>
  </si>
  <si>
    <t>GBP Strzyżewice</t>
  </si>
  <si>
    <t>GOK-GBP Wojciechów</t>
  </si>
  <si>
    <t>GBP Wysokie</t>
  </si>
  <si>
    <t>GBP Wólka</t>
  </si>
  <si>
    <t>GBP Zakrzew</t>
  </si>
  <si>
    <t>M-GBP Bełżyce</t>
  </si>
  <si>
    <t>MBP Bychawa</t>
  </si>
  <si>
    <t>PBP Lublin</t>
  </si>
  <si>
    <t xml:space="preserve">Powiat lubelski ziemski </t>
  </si>
  <si>
    <t>MBP Lublin</t>
  </si>
  <si>
    <t>GBP Cyców</t>
  </si>
  <si>
    <t>GBP Ludwin</t>
  </si>
  <si>
    <t>GBP Milejów</t>
  </si>
  <si>
    <t>GBP Puchaczów</t>
  </si>
  <si>
    <t>GBP Spiczyn</t>
  </si>
  <si>
    <t>MGBP Łęczna</t>
  </si>
  <si>
    <t>PBP Łęczna</t>
  </si>
  <si>
    <t>Powiat łęczyński</t>
  </si>
  <si>
    <t xml:space="preserve">GBP Adamów </t>
  </si>
  <si>
    <t xml:space="preserve">GBP Krzywda </t>
  </si>
  <si>
    <t>GBP Łuków  z/s w Dąbiu</t>
  </si>
  <si>
    <t>GBP Serokomla</t>
  </si>
  <si>
    <t>GBP Stanin</t>
  </si>
  <si>
    <t>GBP Stoczek Łuk.  z/s w Starych Kobiałkach</t>
  </si>
  <si>
    <t xml:space="preserve">GOK-GBP Trzebieszów </t>
  </si>
  <si>
    <t xml:space="preserve">GBP Wojcieszków </t>
  </si>
  <si>
    <t xml:space="preserve">GBP Wola Mysłowska </t>
  </si>
  <si>
    <t xml:space="preserve">MBP Stoczek Łuk. </t>
  </si>
  <si>
    <t xml:space="preserve">MBP Łuków </t>
  </si>
  <si>
    <t>Powiat łukowski</t>
  </si>
  <si>
    <t>GOK-BP Chodel</t>
  </si>
  <si>
    <t>GBP Józefów n/Wisłą</t>
  </si>
  <si>
    <t>GBP Karczmiska</t>
  </si>
  <si>
    <t>GBP Wilków</t>
  </si>
  <si>
    <t>MGBP Poniatowa</t>
  </si>
  <si>
    <t>MGOK-MGBP Opole Lubelskie</t>
  </si>
  <si>
    <t>PBP Opole Lubelskie</t>
  </si>
  <si>
    <t>Powiat opolski</t>
  </si>
  <si>
    <t>GBP Dębowa Kłoda</t>
  </si>
  <si>
    <t>GBP Jabłoń</t>
  </si>
  <si>
    <t>GBP Milanów</t>
  </si>
  <si>
    <t>GBP Podedwórze</t>
  </si>
  <si>
    <t>GBP Siemień</t>
  </si>
  <si>
    <t>GBP Sosnowica</t>
  </si>
  <si>
    <t xml:space="preserve">MGBP Parczew </t>
  </si>
  <si>
    <t>PBP-CK Parczew</t>
  </si>
  <si>
    <t>Powiat parczewski</t>
  </si>
  <si>
    <t>GBP Baranów</t>
  </si>
  <si>
    <t>GBP Janowiec</t>
  </si>
  <si>
    <t>GBP Kurów</t>
  </si>
  <si>
    <t>GDK-GBP Markuszów</t>
  </si>
  <si>
    <t>GBP Puławy z/s w Górze Puławskiej</t>
  </si>
  <si>
    <t>GBP Wąwolnica</t>
  </si>
  <si>
    <t>GBP Żyrzyn</t>
  </si>
  <si>
    <t>KOK-MGBP Kaziemierz Dolny</t>
  </si>
  <si>
    <t>MGBP Nałęczów</t>
  </si>
  <si>
    <t>BM Puławy</t>
  </si>
  <si>
    <t>PBP Puławy</t>
  </si>
  <si>
    <t>Powiat puławski</t>
  </si>
  <si>
    <t>GBP Borki</t>
  </si>
  <si>
    <t>GBP Czemierniki</t>
  </si>
  <si>
    <t>GBP Kąkolewnica</t>
  </si>
  <si>
    <t>GBP Komarówka Podlaska</t>
  </si>
  <si>
    <t>GBP Radzyń z/s w Białej</t>
  </si>
  <si>
    <t>GBP Ulan Majorat</t>
  </si>
  <si>
    <t>GBP Wohyń</t>
  </si>
  <si>
    <t>MBP im. Z. Przesmyckiego w Radzyniu</t>
  </si>
  <si>
    <t>Powiat radzyński</t>
  </si>
  <si>
    <t xml:space="preserve">GOK-GBP Kłoczew </t>
  </si>
  <si>
    <t xml:space="preserve">GBP Nowodwór </t>
  </si>
  <si>
    <t>GOK-GBP Stężyca</t>
  </si>
  <si>
    <t>UG-GBP Ułęż</t>
  </si>
  <si>
    <t>MGBP Ryki</t>
  </si>
  <si>
    <t>MBP Dęblin</t>
  </si>
  <si>
    <t>PBP Ryki</t>
  </si>
  <si>
    <t>Powiat rycki</t>
  </si>
  <si>
    <t>GBP Mełgiew</t>
  </si>
  <si>
    <t>GBP Rybczewice</t>
  </si>
  <si>
    <t>GOK-BP Trawniki</t>
  </si>
  <si>
    <t>MBP Piaski</t>
  </si>
  <si>
    <t>M-PBP im. A. Kamieńskiej w Świdniku</t>
  </si>
  <si>
    <t>Powiat świdnicki</t>
  </si>
  <si>
    <t>BPG Bełzec</t>
  </si>
  <si>
    <t>SOKiS-GBP Jarczów</t>
  </si>
  <si>
    <t>BPG Krynice</t>
  </si>
  <si>
    <t>GOK-BP Lubycza Król.</t>
  </si>
  <si>
    <t>GBP Rachanie</t>
  </si>
  <si>
    <t>GOK-GBP Susiec</t>
  </si>
  <si>
    <t>GBP Tarnawatka</t>
  </si>
  <si>
    <t>BPG Telatyn</t>
  </si>
  <si>
    <t>BK Tomaszów L. z/s w Majdanie Górnym</t>
  </si>
  <si>
    <t>BPG Ulhówek</t>
  </si>
  <si>
    <t>MBP Łaszczów</t>
  </si>
  <si>
    <t>MGBP Tyszowce</t>
  </si>
  <si>
    <t>MBP Tomaszów Lubelski</t>
  </si>
  <si>
    <t>Powiat tomaszowski</t>
  </si>
  <si>
    <t xml:space="preserve">GBP Stary Brus </t>
  </si>
  <si>
    <t>GBP Urszulin</t>
  </si>
  <si>
    <t>GBP Włodawa z/s w Susznie</t>
  </si>
  <si>
    <t>GBP Wola Uhruska</t>
  </si>
  <si>
    <t xml:space="preserve">GBP Wyryki </t>
  </si>
  <si>
    <t>MBP Włodawa</t>
  </si>
  <si>
    <t>Powiat włodawski</t>
  </si>
  <si>
    <t>Książnica Zamojska</t>
  </si>
  <si>
    <t>GBP Adamów</t>
  </si>
  <si>
    <t>GBP Grabowiec</t>
  </si>
  <si>
    <t>SOKiS-GBP Komarów-Osada</t>
  </si>
  <si>
    <t>GBP Łabunie</t>
  </si>
  <si>
    <t>GBP Miączyn</t>
  </si>
  <si>
    <t>GBP Nielisz</t>
  </si>
  <si>
    <t>GBP Radecznica</t>
  </si>
  <si>
    <t>GBP Sitno</t>
  </si>
  <si>
    <t>GBP Skierbieszów</t>
  </si>
  <si>
    <t>GOK-GBP Stary Zamość</t>
  </si>
  <si>
    <t>GBP Sułów</t>
  </si>
  <si>
    <t>GBP Zamość z/s w Sitańcu</t>
  </si>
  <si>
    <t>MGBP Krasnobród</t>
  </si>
  <si>
    <t>MGBP Szczebrzeszyn</t>
  </si>
  <si>
    <t>MGBP Zwierzyniec</t>
  </si>
  <si>
    <t xml:space="preserve">Powiat zamojski ziemski </t>
  </si>
  <si>
    <r>
      <t xml:space="preserve">4. </t>
    </r>
    <r>
      <rPr>
        <b/>
        <sz val="10"/>
        <rFont val="Garamond"/>
        <family val="1"/>
      </rPr>
      <t>CZYTELNICY</t>
    </r>
    <r>
      <rPr>
        <b/>
        <sz val="11"/>
        <rFont val="Garamond"/>
        <family val="1"/>
      </rPr>
      <t xml:space="preserve"> - 2011 r.</t>
    </r>
  </si>
  <si>
    <t>gz</t>
  </si>
  <si>
    <t>gw</t>
  </si>
  <si>
    <t>m</t>
  </si>
  <si>
    <t>mz</t>
  </si>
  <si>
    <t>mg</t>
  </si>
  <si>
    <t>p</t>
  </si>
  <si>
    <t>4 ,25</t>
  </si>
  <si>
    <t>Liczba wypożyczeń księgozbioru                       (książek i czasopism)</t>
  </si>
  <si>
    <t xml:space="preserve">* Wg danych GUS - stan na 30 grudnia 2010 r. </t>
  </si>
  <si>
    <t>w</t>
  </si>
  <si>
    <t>GOK GBP Biała Podlaska z/s w Sitniku</t>
  </si>
  <si>
    <t>GOK-BP Biszcza</t>
  </si>
  <si>
    <t>MGOK-BP Frampol</t>
  </si>
  <si>
    <t xml:space="preserve">GBP Tereszpol </t>
  </si>
  <si>
    <t>GOK-BPG Białopole</t>
  </si>
  <si>
    <t>GBP Dorohusk</t>
  </si>
  <si>
    <t>SOK-GBP Leśniowice</t>
  </si>
  <si>
    <t>mgz</t>
  </si>
  <si>
    <t>GCK-GBP Siennica Różana</t>
  </si>
  <si>
    <t>OKS-GBP Żółkiewka</t>
  </si>
  <si>
    <t>GBiDK Łaziska</t>
  </si>
  <si>
    <t>GOK-BP Końskowola</t>
  </si>
  <si>
    <t>GOKi S-GBP Hanna</t>
  </si>
  <si>
    <t>GOK-BPG Hańsk</t>
  </si>
  <si>
    <t>wskaźnik zakupu ze srodkó organizatora</t>
  </si>
  <si>
    <t>wskaźnik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</si>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</sst>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\ ?/?"/>
    <numFmt numFmtId="169" formatCode="dd\ mmm"/>
    <numFmt numFmtId="170" formatCode="[$-415]General"/>
    <numFmt numFmtId="171" formatCode="0.0"/>
    <numFmt numFmtId="172" formatCode="#,##0.0_ ;\-#,##0.0\ "/>
  </numFmts>
  <fonts count="56">
    <font>
      <sz val="10"/>
      <name val="Arial CE"/>
      <family val="0"/>
    </font>
    <font>
      <sz val="8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Arial CE"/>
      <family val="0"/>
    </font>
    <font>
      <i/>
      <sz val="10"/>
      <name val="Arial CE"/>
      <family val="0"/>
    </font>
    <font>
      <b/>
      <sz val="8"/>
      <name val="Times New Roman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i/>
      <sz val="8"/>
      <name val="Times New Roman"/>
      <family val="1"/>
    </font>
    <font>
      <b/>
      <sz val="10"/>
      <color indexed="8"/>
      <name val="Times New Roman CE"/>
      <family val="0"/>
    </font>
    <font>
      <b/>
      <sz val="8"/>
      <color indexed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Garamond"/>
      <family val="1"/>
    </font>
    <font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Arial CE"/>
      <family val="0"/>
    </font>
    <font>
      <b/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43" fillId="0" borderId="0">
      <alignment/>
      <protection/>
    </xf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5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171" fontId="26" fillId="0" borderId="10" xfId="0" applyNumberFormat="1" applyFont="1" applyBorder="1" applyAlignment="1">
      <alignment horizontal="center" vertical="center"/>
    </xf>
    <xf numFmtId="170" fontId="27" fillId="0" borderId="10" xfId="44" applyFont="1" applyBorder="1" applyAlignment="1">
      <alignment horizontal="center" vertical="center"/>
      <protection/>
    </xf>
    <xf numFmtId="171" fontId="27" fillId="0" borderId="10" xfId="44" applyNumberFormat="1" applyFont="1" applyBorder="1" applyAlignment="1">
      <alignment horizontal="center" vertical="center"/>
      <protection/>
    </xf>
    <xf numFmtId="0" fontId="26" fillId="0" borderId="14" xfId="0" applyFont="1" applyBorder="1" applyAlignment="1">
      <alignment horizontal="center" vertical="center"/>
    </xf>
    <xf numFmtId="170" fontId="28" fillId="0" borderId="14" xfId="44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0" fontId="28" fillId="0" borderId="10" xfId="0" applyNumberFormat="1" applyFont="1" applyBorder="1" applyAlignment="1">
      <alignment horizontal="center" vertical="center" wrapText="1"/>
    </xf>
    <xf numFmtId="171" fontId="28" fillId="0" borderId="10" xfId="0" applyNumberFormat="1" applyFont="1" applyBorder="1" applyAlignment="1">
      <alignment horizontal="center" vertical="center" wrapText="1"/>
    </xf>
    <xf numFmtId="170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170" fontId="29" fillId="0" borderId="14" xfId="4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70" fontId="29" fillId="0" borderId="14" xfId="44" applyFont="1" applyBorder="1" applyAlignment="1">
      <alignment horizontal="center" wrapText="1"/>
      <protection/>
    </xf>
    <xf numFmtId="0" fontId="29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3" fontId="29" fillId="0" borderId="14" xfId="42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170" fontId="29" fillId="0" borderId="10" xfId="0" applyNumberFormat="1" applyFont="1" applyBorder="1" applyAlignment="1">
      <alignment horizontal="center" wrapText="1"/>
    </xf>
    <xf numFmtId="1" fontId="29" fillId="0" borderId="10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170" fontId="29" fillId="0" borderId="14" xfId="44" applyFont="1" applyBorder="1" applyAlignment="1">
      <alignment horizontal="center"/>
      <protection/>
    </xf>
    <xf numFmtId="0" fontId="23" fillId="0" borderId="14" xfId="0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170" fontId="29" fillId="0" borderId="10" xfId="44" applyFont="1" applyBorder="1" applyAlignment="1">
      <alignment horizontal="center"/>
      <protection/>
    </xf>
    <xf numFmtId="170" fontId="29" fillId="0" borderId="10" xfId="44" applyFont="1" applyBorder="1" applyAlignment="1">
      <alignment horizontal="center" wrapText="1"/>
      <protection/>
    </xf>
    <xf numFmtId="0" fontId="23" fillId="0" borderId="10" xfId="0" applyNumberFormat="1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169" fontId="23" fillId="0" borderId="14" xfId="0" applyNumberFormat="1" applyFont="1" applyBorder="1" applyAlignment="1">
      <alignment horizontal="center" wrapText="1"/>
    </xf>
    <xf numFmtId="0" fontId="23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171" fontId="19" fillId="0" borderId="1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171" fontId="29" fillId="0" borderId="10" xfId="0" applyNumberFormat="1" applyFont="1" applyBorder="1" applyAlignment="1">
      <alignment horizontal="center" vertical="center" wrapText="1"/>
    </xf>
    <xf numFmtId="171" fontId="23" fillId="0" borderId="10" xfId="0" applyNumberFormat="1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171" fontId="23" fillId="0" borderId="14" xfId="0" applyNumberFormat="1" applyFont="1" applyBorder="1" applyAlignment="1">
      <alignment horizontal="center" vertical="center" wrapText="1"/>
    </xf>
    <xf numFmtId="171" fontId="23" fillId="0" borderId="10" xfId="0" applyNumberFormat="1" applyFont="1" applyBorder="1" applyAlignment="1">
      <alignment horizontal="center" vertical="center" wrapText="1"/>
    </xf>
    <xf numFmtId="170" fontId="29" fillId="0" borderId="10" xfId="44" applyFont="1" applyBorder="1" applyAlignment="1">
      <alignment horizontal="center" vertical="center" wrapText="1"/>
      <protection/>
    </xf>
    <xf numFmtId="171" fontId="29" fillId="0" borderId="10" xfId="44" applyNumberFormat="1" applyFont="1" applyBorder="1" applyAlignment="1">
      <alignment horizontal="center" vertical="center" wrapText="1"/>
      <protection/>
    </xf>
    <xf numFmtId="0" fontId="23" fillId="0" borderId="14" xfId="0" applyNumberFormat="1" applyFont="1" applyBorder="1" applyAlignment="1">
      <alignment horizontal="center" vertical="center" wrapText="1"/>
    </xf>
    <xf numFmtId="1" fontId="29" fillId="24" borderId="10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9" fillId="0" borderId="10" xfId="44" applyNumberFormat="1" applyFont="1" applyBorder="1" applyAlignment="1">
      <alignment horizontal="center" vertical="center" wrapText="1"/>
      <protection/>
    </xf>
    <xf numFmtId="170" fontId="1" fillId="0" borderId="0" xfId="0" applyNumberFormat="1" applyFont="1" applyAlignment="1">
      <alignment horizontal="center" vertical="center" wrapText="1"/>
    </xf>
    <xf numFmtId="170" fontId="2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1" fontId="23" fillId="0" borderId="10" xfId="0" applyNumberFormat="1" applyFont="1" applyFill="1" applyBorder="1" applyAlignment="1">
      <alignment horizontal="center" vertical="center" wrapText="1"/>
    </xf>
    <xf numFmtId="0" fontId="31" fillId="0" borderId="10" xfId="54" applyFont="1" applyBorder="1" applyAlignment="1">
      <alignment horizontal="center" vertical="center" wrapText="1"/>
      <protection/>
    </xf>
    <xf numFmtId="170" fontId="31" fillId="0" borderId="10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16" fillId="25" borderId="0" xfId="0" applyFont="1" applyFill="1" applyBorder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170" fontId="18" fillId="25" borderId="0" xfId="0" applyNumberFormat="1" applyFont="1" applyFill="1" applyBorder="1" applyAlignment="1">
      <alignment horizontal="center" vertical="center" wrapText="1"/>
    </xf>
    <xf numFmtId="1" fontId="5" fillId="24" borderId="16" xfId="0" applyNumberFormat="1" applyFont="1" applyFill="1" applyBorder="1" applyAlignment="1">
      <alignment vertical="center" wrapText="1"/>
    </xf>
    <xf numFmtId="1" fontId="5" fillId="24" borderId="17" xfId="0" applyNumberFormat="1" applyFont="1" applyFill="1" applyBorder="1" applyAlignment="1">
      <alignment vertical="center" wrapText="1"/>
    </xf>
    <xf numFmtId="1" fontId="5" fillId="24" borderId="18" xfId="0" applyNumberFormat="1" applyFont="1" applyFill="1" applyBorder="1" applyAlignment="1">
      <alignment vertical="center" wrapText="1"/>
    </xf>
    <xf numFmtId="1" fontId="5" fillId="25" borderId="0" xfId="0" applyNumberFormat="1" applyFont="1" applyFill="1" applyBorder="1" applyAlignment="1">
      <alignment vertical="center" wrapText="1"/>
    </xf>
    <xf numFmtId="0" fontId="0" fillId="14" borderId="17" xfId="0" applyFill="1" applyBorder="1" applyAlignment="1">
      <alignment/>
    </xf>
    <xf numFmtId="0" fontId="0" fillId="14" borderId="18" xfId="0" applyFill="1" applyBorder="1" applyAlignment="1">
      <alignment/>
    </xf>
    <xf numFmtId="0" fontId="0" fillId="25" borderId="0" xfId="0" applyFill="1" applyBorder="1" applyAlignment="1">
      <alignment/>
    </xf>
    <xf numFmtId="0" fontId="23" fillId="25" borderId="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vertical="center" wrapText="1"/>
    </xf>
    <xf numFmtId="1" fontId="5" fillId="24" borderId="20" xfId="0" applyNumberFormat="1" applyFont="1" applyFill="1" applyBorder="1" applyAlignment="1">
      <alignment vertical="center" wrapText="1"/>
    </xf>
    <xf numFmtId="1" fontId="5" fillId="24" borderId="21" xfId="0" applyNumberFormat="1" applyFont="1" applyFill="1" applyBorder="1" applyAlignment="1">
      <alignment vertical="center" wrapText="1"/>
    </xf>
    <xf numFmtId="170" fontId="29" fillId="25" borderId="0" xfId="44" applyFont="1" applyFill="1" applyBorder="1" applyAlignment="1">
      <alignment horizontal="center" vertical="center" wrapText="1"/>
      <protection/>
    </xf>
    <xf numFmtId="3" fontId="23" fillId="25" borderId="0" xfId="0" applyNumberFormat="1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170" fontId="29" fillId="25" borderId="0" xfId="0" applyNumberFormat="1" applyFont="1" applyFill="1" applyBorder="1" applyAlignment="1">
      <alignment horizontal="center" vertical="center" wrapText="1"/>
    </xf>
    <xf numFmtId="170" fontId="29" fillId="25" borderId="0" xfId="44" applyFont="1" applyFill="1" applyBorder="1" applyAlignment="1">
      <alignment horizontal="center" vertical="center"/>
      <protection/>
    </xf>
    <xf numFmtId="1" fontId="5" fillId="24" borderId="22" xfId="0" applyNumberFormat="1" applyFont="1" applyFill="1" applyBorder="1" applyAlignment="1">
      <alignment vertical="center" wrapText="1"/>
    </xf>
    <xf numFmtId="1" fontId="5" fillId="24" borderId="0" xfId="0" applyNumberFormat="1" applyFont="1" applyFill="1" applyBorder="1" applyAlignment="1">
      <alignment vertical="center" wrapText="1"/>
    </xf>
    <xf numFmtId="1" fontId="5" fillId="24" borderId="23" xfId="0" applyNumberFormat="1" applyFont="1" applyFill="1" applyBorder="1" applyAlignment="1">
      <alignment vertical="center" wrapText="1"/>
    </xf>
    <xf numFmtId="1" fontId="5" fillId="24" borderId="24" xfId="0" applyNumberFormat="1" applyFont="1" applyFill="1" applyBorder="1" applyAlignment="1">
      <alignment vertical="center" wrapText="1"/>
    </xf>
    <xf numFmtId="1" fontId="5" fillId="24" borderId="25" xfId="0" applyNumberFormat="1" applyFont="1" applyFill="1" applyBorder="1" applyAlignment="1">
      <alignment vertical="center" wrapText="1"/>
    </xf>
    <xf numFmtId="1" fontId="5" fillId="24" borderId="26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horizontal="center" vertical="center" wrapText="1"/>
    </xf>
    <xf numFmtId="171" fontId="31" fillId="0" borderId="10" xfId="0" applyNumberFormat="1" applyFont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31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wrapText="1"/>
    </xf>
    <xf numFmtId="0" fontId="32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wrapText="1"/>
    </xf>
    <xf numFmtId="0" fontId="31" fillId="0" borderId="1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3" fontId="2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14" borderId="22" xfId="0" applyFill="1" applyBorder="1" applyAlignment="1">
      <alignment/>
    </xf>
    <xf numFmtId="0" fontId="0" fillId="14" borderId="0" xfId="0" applyFill="1" applyBorder="1" applyAlignment="1">
      <alignment/>
    </xf>
    <xf numFmtId="1" fontId="31" fillId="24" borderId="16" xfId="0" applyNumberFormat="1" applyFont="1" applyFill="1" applyBorder="1" applyAlignment="1">
      <alignment vertical="center" wrapText="1"/>
    </xf>
    <xf numFmtId="1" fontId="31" fillId="24" borderId="17" xfId="0" applyNumberFormat="1" applyFont="1" applyFill="1" applyBorder="1" applyAlignment="1">
      <alignment vertical="center" wrapText="1"/>
    </xf>
    <xf numFmtId="1" fontId="31" fillId="24" borderId="18" xfId="0" applyNumberFormat="1" applyFont="1" applyFill="1" applyBorder="1" applyAlignment="1">
      <alignment vertical="center" wrapText="1"/>
    </xf>
    <xf numFmtId="1" fontId="31" fillId="24" borderId="20" xfId="0" applyNumberFormat="1" applyFont="1" applyFill="1" applyBorder="1" applyAlignment="1">
      <alignment vertical="center" wrapText="1"/>
    </xf>
    <xf numFmtId="1" fontId="31" fillId="24" borderId="21" xfId="0" applyNumberFormat="1" applyFont="1" applyFill="1" applyBorder="1" applyAlignment="1">
      <alignment vertical="center" wrapText="1"/>
    </xf>
    <xf numFmtId="1" fontId="31" fillId="24" borderId="25" xfId="0" applyNumberFormat="1" applyFont="1" applyFill="1" applyBorder="1" applyAlignment="1">
      <alignment vertical="center" wrapText="1"/>
    </xf>
    <xf numFmtId="1" fontId="31" fillId="24" borderId="26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1" fontId="24" fillId="0" borderId="10" xfId="0" applyNumberFormat="1" applyFont="1" applyBorder="1" applyAlignment="1">
      <alignment horizontal="center" vertical="center" wrapText="1"/>
    </xf>
    <xf numFmtId="171" fontId="26" fillId="0" borderId="10" xfId="0" applyNumberFormat="1" applyFont="1" applyBorder="1" applyAlignment="1">
      <alignment horizontal="center" vertical="center" wrapText="1"/>
    </xf>
    <xf numFmtId="171" fontId="26" fillId="0" borderId="10" xfId="0" applyNumberFormat="1" applyFont="1" applyFill="1" applyBorder="1" applyAlignment="1">
      <alignment horizontal="center" vertical="center"/>
    </xf>
    <xf numFmtId="171" fontId="28" fillId="0" borderId="49" xfId="44" applyNumberFormat="1" applyFont="1" applyBorder="1" applyAlignment="1">
      <alignment horizontal="center" vertical="center" wrapText="1"/>
      <protection/>
    </xf>
    <xf numFmtId="171" fontId="21" fillId="0" borderId="10" xfId="0" applyNumberFormat="1" applyFont="1" applyBorder="1" applyAlignment="1">
      <alignment horizontal="center" vertical="center"/>
    </xf>
    <xf numFmtId="171" fontId="21" fillId="0" borderId="10" xfId="0" applyNumberFormat="1" applyFont="1" applyBorder="1" applyAlignment="1">
      <alignment horizontal="center" vertical="center" wrapText="1"/>
    </xf>
    <xf numFmtId="171" fontId="21" fillId="0" borderId="49" xfId="0" applyNumberFormat="1" applyFont="1" applyBorder="1" applyAlignment="1">
      <alignment horizontal="center" vertical="center"/>
    </xf>
    <xf numFmtId="171" fontId="26" fillId="0" borderId="49" xfId="0" applyNumberFormat="1" applyFont="1" applyBorder="1" applyAlignment="1">
      <alignment horizontal="center" vertical="center" wrapText="1"/>
    </xf>
    <xf numFmtId="171" fontId="26" fillId="0" borderId="49" xfId="0" applyNumberFormat="1" applyFont="1" applyBorder="1" applyAlignment="1">
      <alignment horizontal="center" vertical="center"/>
    </xf>
    <xf numFmtId="171" fontId="19" fillId="0" borderId="49" xfId="0" applyNumberFormat="1" applyFont="1" applyBorder="1" applyAlignment="1">
      <alignment horizontal="center" vertical="center"/>
    </xf>
    <xf numFmtId="171" fontId="19" fillId="0" borderId="5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/>
    </xf>
    <xf numFmtId="171" fontId="2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0" fontId="31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170" fontId="29" fillId="0" borderId="39" xfId="44" applyFont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center" vertical="center" wrapText="1"/>
    </xf>
    <xf numFmtId="170" fontId="29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170" fontId="29" fillId="0" borderId="16" xfId="44" applyFont="1" applyBorder="1" applyAlignment="1">
      <alignment horizontal="center" vertical="center" wrapText="1"/>
      <protection/>
    </xf>
    <xf numFmtId="0" fontId="23" fillId="0" borderId="51" xfId="0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vertical="center" wrapText="1"/>
    </xf>
    <xf numFmtId="0" fontId="0" fillId="14" borderId="10" xfId="0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4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16" fillId="2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8" fillId="8" borderId="60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29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1" fontId="24" fillId="0" borderId="59" xfId="0" applyNumberFormat="1" applyFont="1" applyFill="1" applyBorder="1" applyAlignment="1">
      <alignment horizontal="center" vertical="center" wrapText="1"/>
    </xf>
    <xf numFmtId="171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8" borderId="12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2" fillId="0" borderId="63" xfId="0" applyFont="1" applyBorder="1" applyAlignment="1">
      <alignment horizontal="center" wrapText="1"/>
    </xf>
    <xf numFmtId="0" fontId="32" fillId="0" borderId="64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65" xfId="0" applyFont="1" applyBorder="1" applyAlignment="1">
      <alignment horizontal="center" wrapText="1"/>
    </xf>
    <xf numFmtId="0" fontId="32" fillId="0" borderId="66" xfId="0" applyFont="1" applyBorder="1" applyAlignment="1">
      <alignment horizontal="center" wrapText="1"/>
    </xf>
    <xf numFmtId="0" fontId="32" fillId="0" borderId="67" xfId="0" applyFont="1" applyBorder="1" applyAlignment="1">
      <alignment horizont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64" xfId="0" applyFont="1" applyBorder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3" fillId="0" borderId="65" xfId="0" applyFont="1" applyBorder="1" applyAlignment="1">
      <alignment/>
    </xf>
    <xf numFmtId="0" fontId="33" fillId="0" borderId="67" xfId="0" applyFont="1" applyBorder="1" applyAlignment="1">
      <alignment/>
    </xf>
    <xf numFmtId="0" fontId="32" fillId="0" borderId="2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wrapText="1"/>
    </xf>
    <xf numFmtId="0" fontId="32" fillId="8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2" fillId="0" borderId="66" xfId="0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3"/>
  <sheetViews>
    <sheetView zoomScalePageLayoutView="0" workbookViewId="0" topLeftCell="A232">
      <selection activeCell="O9" sqref="O9"/>
    </sheetView>
  </sheetViews>
  <sheetFormatPr defaultColWidth="14.375" defaultRowHeight="12.75"/>
  <cols>
    <col min="1" max="1" width="33.00390625" style="2" customWidth="1"/>
    <col min="2" max="2" width="12.625" style="2" customWidth="1"/>
    <col min="3" max="3" width="9.00390625" style="1" customWidth="1"/>
    <col min="4" max="4" width="8.625" style="1" customWidth="1"/>
    <col min="5" max="5" width="9.25390625" style="1" customWidth="1"/>
    <col min="6" max="7" width="9.75390625" style="1" customWidth="1"/>
    <col min="8" max="8" width="9.625" style="1" customWidth="1"/>
    <col min="9" max="9" width="9.875" style="1" customWidth="1"/>
    <col min="10" max="10" width="10.625" style="1" customWidth="1"/>
    <col min="11" max="11" width="9.125" style="1" customWidth="1"/>
    <col min="12" max="13" width="9.00390625" style="1" customWidth="1"/>
    <col min="14" max="14" width="9.625" style="1" customWidth="1"/>
    <col min="15" max="16384" width="14.375" style="1" customWidth="1"/>
  </cols>
  <sheetData>
    <row r="1" spans="1:21" s="9" customFormat="1" ht="19.5" customHeight="1">
      <c r="A1" s="284" t="s">
        <v>72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Q1" s="17"/>
      <c r="R1" s="17"/>
      <c r="S1" s="17"/>
      <c r="T1" s="17"/>
      <c r="U1" s="8"/>
    </row>
    <row r="2" spans="1:21" s="6" customFormat="1" ht="32.25" customHeight="1">
      <c r="A2" s="280" t="s">
        <v>30</v>
      </c>
      <c r="B2" s="26"/>
      <c r="C2" s="276" t="s">
        <v>15</v>
      </c>
      <c r="D2" s="276"/>
      <c r="E2" s="276"/>
      <c r="F2" s="276"/>
      <c r="G2" s="276"/>
      <c r="H2" s="276"/>
      <c r="I2" s="277" t="s">
        <v>16</v>
      </c>
      <c r="J2" s="278"/>
      <c r="K2" s="278"/>
      <c r="L2" s="278"/>
      <c r="M2" s="278"/>
      <c r="N2" s="278"/>
      <c r="O2" s="277" t="s">
        <v>70</v>
      </c>
      <c r="P2" s="277" t="s">
        <v>71</v>
      </c>
      <c r="Q2" s="5"/>
      <c r="R2" s="5"/>
      <c r="S2" s="5"/>
      <c r="T2" s="5"/>
      <c r="U2" s="5"/>
    </row>
    <row r="3" spans="1:21" s="6" customFormat="1" ht="5.25" customHeight="1" hidden="1">
      <c r="A3" s="281"/>
      <c r="B3" s="26"/>
      <c r="C3" s="277" t="s">
        <v>0</v>
      </c>
      <c r="D3" s="277"/>
      <c r="E3" s="277" t="s">
        <v>1</v>
      </c>
      <c r="F3" s="278"/>
      <c r="G3" s="20"/>
      <c r="H3" s="20"/>
      <c r="I3" s="7"/>
      <c r="J3" s="20"/>
      <c r="K3" s="20"/>
      <c r="L3" s="20"/>
      <c r="M3" s="16"/>
      <c r="N3" s="16"/>
      <c r="O3" s="277"/>
      <c r="P3" s="277"/>
      <c r="Q3" s="5"/>
      <c r="R3" s="5"/>
      <c r="S3" s="5"/>
      <c r="T3" s="5"/>
      <c r="U3" s="5"/>
    </row>
    <row r="4" spans="1:21" s="6" customFormat="1" ht="87" customHeight="1">
      <c r="A4" s="281"/>
      <c r="B4" s="275" t="s">
        <v>44</v>
      </c>
      <c r="C4" s="277"/>
      <c r="D4" s="277"/>
      <c r="E4" s="278"/>
      <c r="F4" s="278"/>
      <c r="G4" s="278" t="s">
        <v>5</v>
      </c>
      <c r="H4" s="278"/>
      <c r="I4" s="276" t="s">
        <v>29</v>
      </c>
      <c r="J4" s="276"/>
      <c r="K4" s="274" t="s">
        <v>58</v>
      </c>
      <c r="L4" s="274"/>
      <c r="M4" s="276" t="s">
        <v>28</v>
      </c>
      <c r="N4" s="278"/>
      <c r="O4" s="277"/>
      <c r="P4" s="277"/>
      <c r="Q4" s="5"/>
      <c r="R4" s="5"/>
      <c r="S4" s="5"/>
      <c r="T4" s="5"/>
      <c r="U4" s="5"/>
    </row>
    <row r="5" spans="1:21" s="11" customFormat="1" ht="12" customHeight="1">
      <c r="A5" s="281"/>
      <c r="B5" s="275"/>
      <c r="C5" s="275" t="s">
        <v>45</v>
      </c>
      <c r="D5" s="275" t="s">
        <v>46</v>
      </c>
      <c r="E5" s="275" t="s">
        <v>19</v>
      </c>
      <c r="F5" s="275" t="s">
        <v>18</v>
      </c>
      <c r="G5" s="287" t="s">
        <v>17</v>
      </c>
      <c r="H5" s="275" t="s">
        <v>69</v>
      </c>
      <c r="I5" s="275" t="s">
        <v>17</v>
      </c>
      <c r="J5" s="275" t="s">
        <v>18</v>
      </c>
      <c r="K5" s="275" t="s">
        <v>17</v>
      </c>
      <c r="L5" s="275" t="s">
        <v>18</v>
      </c>
      <c r="M5" s="283" t="s">
        <v>17</v>
      </c>
      <c r="N5" s="283" t="s">
        <v>18</v>
      </c>
      <c r="O5" s="275"/>
      <c r="P5" s="275"/>
      <c r="Q5" s="19"/>
      <c r="R5" s="19"/>
      <c r="S5" s="19"/>
      <c r="T5" s="19"/>
      <c r="U5" s="19"/>
    </row>
    <row r="6" spans="1:21" s="9" customFormat="1" ht="10.5" customHeight="1">
      <c r="A6" s="282"/>
      <c r="B6" s="275"/>
      <c r="C6" s="275"/>
      <c r="D6" s="275"/>
      <c r="E6" s="275"/>
      <c r="F6" s="275"/>
      <c r="G6" s="287"/>
      <c r="H6" s="275"/>
      <c r="I6" s="275"/>
      <c r="J6" s="275"/>
      <c r="K6" s="275"/>
      <c r="L6" s="275"/>
      <c r="M6" s="283"/>
      <c r="N6" s="283"/>
      <c r="O6" s="275"/>
      <c r="P6" s="275"/>
      <c r="Q6" s="8"/>
      <c r="R6" s="8"/>
      <c r="S6" s="8"/>
      <c r="T6" s="8"/>
      <c r="U6" s="8"/>
    </row>
    <row r="7" spans="1:21" s="9" customFormat="1" ht="10.5" customHeight="1">
      <c r="A7" s="27">
        <v>0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46">
        <v>12</v>
      </c>
      <c r="N7" s="46">
        <v>13</v>
      </c>
      <c r="O7" s="40">
        <v>14</v>
      </c>
      <c r="P7" s="40">
        <v>15</v>
      </c>
      <c r="Q7" s="8"/>
      <c r="R7" s="8"/>
      <c r="S7" s="8"/>
      <c r="T7" s="8"/>
      <c r="U7" s="8"/>
    </row>
    <row r="8" spans="1:21" s="10" customFormat="1" ht="11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5"/>
      <c r="R8" s="15"/>
      <c r="S8" s="15"/>
      <c r="T8" s="15"/>
      <c r="U8" s="15"/>
    </row>
    <row r="9" spans="1:21" s="245" customFormat="1" ht="15">
      <c r="A9" s="242" t="s">
        <v>79</v>
      </c>
      <c r="B9" s="169"/>
      <c r="C9" s="243">
        <f>C11+C13+C34+C50+C52+C69+C80+C89+C102+C114+C130+C149+C151+C160+C173+C183+C193+C207+C217+C226+C233+C248+C258+C260+C277</f>
        <v>52</v>
      </c>
      <c r="D9" s="243">
        <f aca="true" t="shared" si="0" ref="D9:P9">D11+D13+D34+D50+D52+D69+D80+D89+D102+D114+D130+D149+D151+D160+D173+D183+D193+D207+D217+D226+D233+D248+D258+D260+D277</f>
        <v>84</v>
      </c>
      <c r="E9" s="243">
        <f t="shared" si="0"/>
        <v>171</v>
      </c>
      <c r="F9" s="243">
        <f t="shared" si="0"/>
        <v>293</v>
      </c>
      <c r="G9" s="243">
        <f t="shared" si="0"/>
        <v>223</v>
      </c>
      <c r="H9" s="243">
        <f t="shared" si="0"/>
        <v>377</v>
      </c>
      <c r="I9" s="243">
        <f t="shared" si="0"/>
        <v>42</v>
      </c>
      <c r="J9" s="243">
        <f t="shared" si="0"/>
        <v>63</v>
      </c>
      <c r="K9" s="243"/>
      <c r="L9" s="243">
        <f t="shared" si="0"/>
        <v>7</v>
      </c>
      <c r="M9" s="243">
        <f t="shared" si="0"/>
        <v>1</v>
      </c>
      <c r="N9" s="243"/>
      <c r="O9" s="243">
        <f t="shared" si="0"/>
        <v>164</v>
      </c>
      <c r="P9" s="243">
        <f t="shared" si="0"/>
        <v>64</v>
      </c>
      <c r="Q9" s="244"/>
      <c r="R9" s="244"/>
      <c r="S9" s="244"/>
      <c r="T9" s="244"/>
      <c r="U9" s="244"/>
    </row>
    <row r="10" spans="1:21" s="10" customFormat="1" ht="11.25" customHeight="1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7"/>
      <c r="Q10" s="15"/>
      <c r="R10" s="15"/>
      <c r="S10" s="15"/>
      <c r="T10" s="15"/>
      <c r="U10" s="15"/>
    </row>
    <row r="11" spans="1:21" s="9" customFormat="1" ht="15">
      <c r="A11" s="43" t="s">
        <v>80</v>
      </c>
      <c r="B11" s="51" t="s">
        <v>320</v>
      </c>
      <c r="C11" s="103">
        <v>1</v>
      </c>
      <c r="D11" s="103"/>
      <c r="E11" s="103"/>
      <c r="F11" s="103"/>
      <c r="G11" s="103">
        <v>1</v>
      </c>
      <c r="H11" s="103"/>
      <c r="I11" s="51"/>
      <c r="J11" s="51"/>
      <c r="K11" s="51"/>
      <c r="L11" s="51"/>
      <c r="M11" s="51"/>
      <c r="N11" s="51"/>
      <c r="O11" s="51">
        <v>5</v>
      </c>
      <c r="P11" s="51"/>
      <c r="Q11" s="8"/>
      <c r="R11" s="8"/>
      <c r="S11" s="8"/>
      <c r="T11" s="8"/>
      <c r="U11" s="8"/>
    </row>
    <row r="12" spans="1:21" s="9" customFormat="1" ht="15" customHeight="1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8"/>
      <c r="S12" s="8"/>
      <c r="T12" s="8"/>
      <c r="U12" s="8"/>
    </row>
    <row r="13" spans="1:21" s="9" customFormat="1" ht="15">
      <c r="A13" s="43" t="s">
        <v>81</v>
      </c>
      <c r="B13" s="51" t="s">
        <v>311</v>
      </c>
      <c r="C13" s="103">
        <v>1</v>
      </c>
      <c r="D13" s="103">
        <v>5</v>
      </c>
      <c r="E13" s="51"/>
      <c r="F13" s="51"/>
      <c r="G13" s="51">
        <v>1</v>
      </c>
      <c r="H13" s="51">
        <v>5</v>
      </c>
      <c r="I13" s="51"/>
      <c r="J13" s="51"/>
      <c r="K13" s="51"/>
      <c r="L13" s="51"/>
      <c r="M13" s="51"/>
      <c r="N13" s="51"/>
      <c r="O13" s="51">
        <v>1</v>
      </c>
      <c r="P13" s="51">
        <v>3</v>
      </c>
      <c r="Q13" s="8"/>
      <c r="R13" s="8"/>
      <c r="S13" s="8"/>
      <c r="T13" s="8"/>
      <c r="U13" s="8"/>
    </row>
    <row r="14" spans="1:21" s="9" customFormat="1" ht="15" customHeight="1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Q14" s="8"/>
      <c r="R14" s="8"/>
      <c r="S14" s="8"/>
      <c r="T14" s="8"/>
      <c r="U14" s="8"/>
    </row>
    <row r="15" spans="1:21" s="9" customFormat="1" ht="16.5" customHeight="1">
      <c r="A15" s="43" t="s">
        <v>321</v>
      </c>
      <c r="B15" s="51" t="s">
        <v>312</v>
      </c>
      <c r="C15" s="51"/>
      <c r="D15" s="51"/>
      <c r="E15" s="51">
        <v>1</v>
      </c>
      <c r="F15" s="51">
        <v>6</v>
      </c>
      <c r="G15" s="51">
        <v>1</v>
      </c>
      <c r="H15" s="51">
        <v>6</v>
      </c>
      <c r="I15" s="51">
        <v>1</v>
      </c>
      <c r="J15" s="51">
        <v>6</v>
      </c>
      <c r="K15" s="51"/>
      <c r="L15" s="51"/>
      <c r="M15" s="51"/>
      <c r="N15" s="51"/>
      <c r="O15" s="51">
        <v>1</v>
      </c>
      <c r="P15" s="51"/>
      <c r="Q15" s="8"/>
      <c r="R15" s="8"/>
      <c r="S15" s="8"/>
      <c r="T15" s="8"/>
      <c r="U15" s="8"/>
    </row>
    <row r="16" spans="1:21" s="9" customFormat="1" ht="15">
      <c r="A16" s="43" t="s">
        <v>82</v>
      </c>
      <c r="B16" s="51" t="s">
        <v>312</v>
      </c>
      <c r="C16" s="51"/>
      <c r="D16" s="51"/>
      <c r="E16" s="51">
        <v>1</v>
      </c>
      <c r="F16" s="51">
        <v>2</v>
      </c>
      <c r="G16" s="51">
        <v>1</v>
      </c>
      <c r="H16" s="51">
        <v>2</v>
      </c>
      <c r="I16" s="51"/>
      <c r="J16" s="51"/>
      <c r="K16" s="51"/>
      <c r="L16" s="51"/>
      <c r="M16" s="51"/>
      <c r="N16" s="51"/>
      <c r="O16" s="51">
        <v>2</v>
      </c>
      <c r="P16" s="51"/>
      <c r="Q16" s="8"/>
      <c r="R16" s="8"/>
      <c r="S16" s="8"/>
      <c r="T16" s="8"/>
      <c r="U16" s="8"/>
    </row>
    <row r="17" spans="1:21" s="9" customFormat="1" ht="15">
      <c r="A17" s="43" t="s">
        <v>83</v>
      </c>
      <c r="B17" s="103" t="s">
        <v>312</v>
      </c>
      <c r="C17" s="51"/>
      <c r="D17" s="51"/>
      <c r="E17" s="51">
        <v>1</v>
      </c>
      <c r="F17" s="51"/>
      <c r="G17" s="51">
        <v>1</v>
      </c>
      <c r="H17" s="51"/>
      <c r="I17" s="51"/>
      <c r="J17" s="51"/>
      <c r="K17" s="51"/>
      <c r="L17" s="51"/>
      <c r="M17" s="51"/>
      <c r="N17" s="51"/>
      <c r="O17" s="51"/>
      <c r="P17" s="51">
        <v>1</v>
      </c>
      <c r="Q17" s="8"/>
      <c r="R17" s="8"/>
      <c r="S17" s="8"/>
      <c r="T17" s="8"/>
      <c r="U17" s="8"/>
    </row>
    <row r="18" spans="1:21" s="9" customFormat="1" ht="15">
      <c r="A18" s="43" t="s">
        <v>84</v>
      </c>
      <c r="B18" s="51" t="s">
        <v>312</v>
      </c>
      <c r="C18" s="51"/>
      <c r="D18" s="51"/>
      <c r="E18" s="51">
        <v>1</v>
      </c>
      <c r="F18" s="51">
        <v>1</v>
      </c>
      <c r="G18" s="51">
        <v>1</v>
      </c>
      <c r="H18" s="51">
        <v>1</v>
      </c>
      <c r="I18" s="51">
        <v>1</v>
      </c>
      <c r="J18" s="51">
        <v>1</v>
      </c>
      <c r="K18" s="51"/>
      <c r="L18" s="51"/>
      <c r="M18" s="51"/>
      <c r="N18" s="51"/>
      <c r="O18" s="51"/>
      <c r="P18" s="51"/>
      <c r="Q18" s="8"/>
      <c r="R18" s="8"/>
      <c r="S18" s="8"/>
      <c r="T18" s="8"/>
      <c r="U18" s="8"/>
    </row>
    <row r="19" spans="1:21" s="9" customFormat="1" ht="15" customHeight="1">
      <c r="A19" s="43" t="s">
        <v>85</v>
      </c>
      <c r="B19" s="51" t="s">
        <v>312</v>
      </c>
      <c r="C19" s="51"/>
      <c r="D19" s="51"/>
      <c r="E19" s="51">
        <v>1</v>
      </c>
      <c r="F19" s="51"/>
      <c r="G19" s="51">
        <v>1</v>
      </c>
      <c r="H19" s="51"/>
      <c r="I19" s="51"/>
      <c r="J19" s="51"/>
      <c r="K19" s="51"/>
      <c r="L19" s="51"/>
      <c r="M19" s="51"/>
      <c r="N19" s="51"/>
      <c r="O19" s="51"/>
      <c r="P19" s="51"/>
      <c r="Q19" s="8"/>
      <c r="R19" s="8"/>
      <c r="S19" s="8"/>
      <c r="T19" s="8"/>
      <c r="U19" s="8"/>
    </row>
    <row r="20" spans="1:21" s="9" customFormat="1" ht="15.75" customHeight="1">
      <c r="A20" s="43" t="s">
        <v>86</v>
      </c>
      <c r="B20" s="51" t="s">
        <v>312</v>
      </c>
      <c r="C20" s="51"/>
      <c r="D20" s="51"/>
      <c r="E20" s="51">
        <v>1</v>
      </c>
      <c r="F20" s="51"/>
      <c r="G20" s="51">
        <v>1</v>
      </c>
      <c r="H20" s="51"/>
      <c r="I20" s="51"/>
      <c r="J20" s="51"/>
      <c r="K20" s="51"/>
      <c r="L20" s="51"/>
      <c r="M20" s="51"/>
      <c r="N20" s="51"/>
      <c r="O20" s="51">
        <v>3</v>
      </c>
      <c r="P20" s="51"/>
      <c r="Q20" s="8"/>
      <c r="R20" s="8"/>
      <c r="S20" s="8"/>
      <c r="T20" s="8"/>
      <c r="U20" s="8"/>
    </row>
    <row r="21" spans="1:21" ht="19.5" customHeight="1">
      <c r="A21" s="43" t="s">
        <v>87</v>
      </c>
      <c r="B21" s="51" t="s">
        <v>312</v>
      </c>
      <c r="C21" s="51"/>
      <c r="D21" s="51"/>
      <c r="E21" s="51">
        <v>1</v>
      </c>
      <c r="F21" s="51"/>
      <c r="G21" s="51">
        <v>1</v>
      </c>
      <c r="H21" s="51"/>
      <c r="I21" s="51"/>
      <c r="J21" s="51"/>
      <c r="K21" s="51"/>
      <c r="L21" s="51"/>
      <c r="M21" s="51"/>
      <c r="N21" s="51"/>
      <c r="O21" s="51"/>
      <c r="P21" s="51"/>
      <c r="Q21" s="4"/>
      <c r="R21" s="4"/>
      <c r="S21" s="4"/>
      <c r="T21" s="4"/>
      <c r="U21" s="4"/>
    </row>
    <row r="22" spans="1:16" ht="20.25" customHeight="1">
      <c r="A22" s="43" t="s">
        <v>88</v>
      </c>
      <c r="B22" s="51" t="s">
        <v>312</v>
      </c>
      <c r="C22" s="51"/>
      <c r="D22" s="51"/>
      <c r="E22" s="51">
        <v>1</v>
      </c>
      <c r="F22" s="51">
        <v>5</v>
      </c>
      <c r="G22" s="51">
        <v>1</v>
      </c>
      <c r="H22" s="51">
        <v>5</v>
      </c>
      <c r="I22" s="51"/>
      <c r="J22" s="51"/>
      <c r="K22" s="51"/>
      <c r="L22" s="51"/>
      <c r="M22" s="51"/>
      <c r="N22" s="51"/>
      <c r="O22" s="51"/>
      <c r="P22" s="51"/>
    </row>
    <row r="23" spans="1:16" ht="17.25" customHeight="1">
      <c r="A23" s="43" t="s">
        <v>89</v>
      </c>
      <c r="B23" s="51" t="s">
        <v>312</v>
      </c>
      <c r="C23" s="51"/>
      <c r="D23" s="51"/>
      <c r="E23" s="51">
        <v>1</v>
      </c>
      <c r="F23" s="51">
        <v>3</v>
      </c>
      <c r="G23" s="51">
        <v>1</v>
      </c>
      <c r="H23" s="51">
        <v>3</v>
      </c>
      <c r="I23" s="51"/>
      <c r="J23" s="51"/>
      <c r="K23" s="51"/>
      <c r="L23" s="51"/>
      <c r="M23" s="51"/>
      <c r="N23" s="51"/>
      <c r="O23" s="51">
        <v>1</v>
      </c>
      <c r="P23" s="51"/>
    </row>
    <row r="24" spans="1:16" ht="14.25" customHeight="1">
      <c r="A24" s="43" t="s">
        <v>90</v>
      </c>
      <c r="B24" s="51" t="s">
        <v>312</v>
      </c>
      <c r="C24" s="51"/>
      <c r="D24" s="51"/>
      <c r="E24" s="51">
        <v>1</v>
      </c>
      <c r="F24" s="51"/>
      <c r="G24" s="51">
        <v>1</v>
      </c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">
      <c r="A25" s="43" t="s">
        <v>91</v>
      </c>
      <c r="B25" s="51" t="s">
        <v>312</v>
      </c>
      <c r="C25" s="51"/>
      <c r="D25" s="51"/>
      <c r="E25" s="51">
        <v>1</v>
      </c>
      <c r="F25" s="51">
        <v>1</v>
      </c>
      <c r="G25" s="51">
        <v>1</v>
      </c>
      <c r="H25" s="51">
        <v>1</v>
      </c>
      <c r="I25" s="51"/>
      <c r="J25" s="51"/>
      <c r="K25" s="51"/>
      <c r="L25" s="51"/>
      <c r="M25" s="51"/>
      <c r="N25" s="51"/>
      <c r="O25" s="51"/>
      <c r="P25" s="51"/>
    </row>
    <row r="26" spans="1:16" ht="15">
      <c r="A26" s="43" t="s">
        <v>92</v>
      </c>
      <c r="B26" s="51" t="s">
        <v>312</v>
      </c>
      <c r="C26" s="51"/>
      <c r="D26" s="51"/>
      <c r="E26" s="51">
        <v>1</v>
      </c>
      <c r="F26" s="51">
        <v>2</v>
      </c>
      <c r="G26" s="51">
        <v>1</v>
      </c>
      <c r="H26" s="51">
        <v>2</v>
      </c>
      <c r="I26" s="51"/>
      <c r="J26" s="51"/>
      <c r="K26" s="51"/>
      <c r="L26" s="51"/>
      <c r="M26" s="51"/>
      <c r="N26" s="51"/>
      <c r="O26" s="51"/>
      <c r="P26" s="51"/>
    </row>
    <row r="27" spans="1:16" ht="15">
      <c r="A27" s="43" t="s">
        <v>93</v>
      </c>
      <c r="B27" s="51" t="s">
        <v>312</v>
      </c>
      <c r="C27" s="51"/>
      <c r="D27" s="51"/>
      <c r="E27" s="51">
        <v>1</v>
      </c>
      <c r="F27" s="51"/>
      <c r="G27" s="51">
        <v>1</v>
      </c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15">
      <c r="A28" s="43" t="s">
        <v>94</v>
      </c>
      <c r="B28" s="51" t="s">
        <v>312</v>
      </c>
      <c r="C28" s="51"/>
      <c r="D28" s="51"/>
      <c r="E28" s="51">
        <v>1</v>
      </c>
      <c r="F28" s="51"/>
      <c r="G28" s="51">
        <v>1</v>
      </c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5">
      <c r="A29" s="43" t="s">
        <v>95</v>
      </c>
      <c r="B29" s="51" t="s">
        <v>312</v>
      </c>
      <c r="C29" s="51"/>
      <c r="D29" s="51"/>
      <c r="E29" s="51">
        <v>1</v>
      </c>
      <c r="F29" s="51"/>
      <c r="G29" s="51">
        <v>1</v>
      </c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5">
      <c r="A30" s="43" t="s">
        <v>96</v>
      </c>
      <c r="B30" s="51" t="s">
        <v>312</v>
      </c>
      <c r="C30" s="51"/>
      <c r="D30" s="51"/>
      <c r="E30" s="51">
        <v>1</v>
      </c>
      <c r="F30" s="51">
        <v>1</v>
      </c>
      <c r="G30" s="51">
        <v>1</v>
      </c>
      <c r="H30" s="51">
        <v>1</v>
      </c>
      <c r="I30" s="51"/>
      <c r="J30" s="51"/>
      <c r="K30" s="51"/>
      <c r="L30" s="51"/>
      <c r="M30" s="51"/>
      <c r="N30" s="51"/>
      <c r="O30" s="51">
        <v>1</v>
      </c>
      <c r="P30" s="51"/>
    </row>
    <row r="31" spans="1:16" ht="15">
      <c r="A31" s="43" t="s">
        <v>97</v>
      </c>
      <c r="B31" s="51" t="s">
        <v>312</v>
      </c>
      <c r="C31" s="51"/>
      <c r="D31" s="51"/>
      <c r="E31" s="51">
        <v>1</v>
      </c>
      <c r="F31" s="51"/>
      <c r="G31" s="51">
        <v>1</v>
      </c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5">
      <c r="A32" s="43" t="s">
        <v>98</v>
      </c>
      <c r="B32" s="51" t="s">
        <v>313</v>
      </c>
      <c r="C32" s="51">
        <v>1</v>
      </c>
      <c r="D32" s="51"/>
      <c r="E32" s="51"/>
      <c r="F32" s="51"/>
      <c r="G32" s="51">
        <v>1</v>
      </c>
      <c r="H32" s="51"/>
      <c r="I32" s="51"/>
      <c r="J32" s="51"/>
      <c r="K32" s="51"/>
      <c r="L32" s="51"/>
      <c r="M32" s="51"/>
      <c r="N32" s="51"/>
      <c r="O32" s="51"/>
      <c r="P32" s="51">
        <v>1</v>
      </c>
    </row>
    <row r="33" spans="1:16" ht="15">
      <c r="A33" s="43" t="s">
        <v>99</v>
      </c>
      <c r="B33" s="51" t="s">
        <v>313</v>
      </c>
      <c r="C33" s="51">
        <v>1</v>
      </c>
      <c r="D33" s="51"/>
      <c r="E33" s="51"/>
      <c r="F33" s="51"/>
      <c r="G33" s="51">
        <v>1</v>
      </c>
      <c r="H33" s="51"/>
      <c r="I33" s="51"/>
      <c r="J33" s="51"/>
      <c r="K33" s="51"/>
      <c r="L33" s="51"/>
      <c r="M33" s="51"/>
      <c r="N33" s="51"/>
      <c r="O33" s="51"/>
      <c r="P33" s="51"/>
    </row>
    <row r="34" spans="1:16" ht="15">
      <c r="A34" s="43" t="s">
        <v>100</v>
      </c>
      <c r="B34" s="51"/>
      <c r="C34" s="51">
        <v>2</v>
      </c>
      <c r="D34" s="51"/>
      <c r="E34" s="51">
        <v>17</v>
      </c>
      <c r="F34" s="51">
        <v>21</v>
      </c>
      <c r="G34" s="51">
        <f>SUM(G15:G33)</f>
        <v>19</v>
      </c>
      <c r="H34" s="51">
        <v>21</v>
      </c>
      <c r="I34" s="51">
        <v>2</v>
      </c>
      <c r="J34" s="51">
        <v>7</v>
      </c>
      <c r="K34" s="51"/>
      <c r="L34" s="51"/>
      <c r="M34" s="51"/>
      <c r="N34" s="51"/>
      <c r="O34" s="51">
        <v>8</v>
      </c>
      <c r="P34" s="51">
        <v>2</v>
      </c>
    </row>
    <row r="35" spans="1:16" ht="1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7"/>
    </row>
    <row r="36" spans="1:16" ht="15">
      <c r="A36" s="43" t="s">
        <v>101</v>
      </c>
      <c r="B36" s="51" t="s">
        <v>312</v>
      </c>
      <c r="C36" s="51"/>
      <c r="D36" s="51"/>
      <c r="E36" s="51">
        <v>1</v>
      </c>
      <c r="F36" s="51"/>
      <c r="G36" s="51">
        <v>1</v>
      </c>
      <c r="H36" s="51">
        <v>1</v>
      </c>
      <c r="I36" s="51"/>
      <c r="J36" s="51"/>
      <c r="K36" s="51"/>
      <c r="L36" s="51"/>
      <c r="M36" s="51"/>
      <c r="N36" s="51"/>
      <c r="O36" s="51"/>
      <c r="P36" s="51"/>
    </row>
    <row r="37" spans="1:16" ht="15">
      <c r="A37" s="43" t="s">
        <v>102</v>
      </c>
      <c r="B37" s="51" t="s">
        <v>312</v>
      </c>
      <c r="C37" s="51"/>
      <c r="D37" s="51"/>
      <c r="E37" s="51">
        <v>1</v>
      </c>
      <c r="F37" s="51">
        <v>5</v>
      </c>
      <c r="G37" s="51">
        <v>1</v>
      </c>
      <c r="H37" s="51">
        <v>5</v>
      </c>
      <c r="I37" s="51"/>
      <c r="J37" s="51"/>
      <c r="K37" s="51"/>
      <c r="L37" s="51"/>
      <c r="M37" s="51"/>
      <c r="N37" s="51"/>
      <c r="O37" s="51">
        <v>1</v>
      </c>
      <c r="P37" s="51"/>
    </row>
    <row r="38" spans="1:16" ht="15">
      <c r="A38" s="43" t="s">
        <v>322</v>
      </c>
      <c r="B38" s="51" t="s">
        <v>312</v>
      </c>
      <c r="C38" s="51"/>
      <c r="D38" s="51"/>
      <c r="E38" s="51">
        <v>1</v>
      </c>
      <c r="F38" s="51">
        <v>1</v>
      </c>
      <c r="G38" s="51">
        <v>1</v>
      </c>
      <c r="H38" s="51">
        <v>1</v>
      </c>
      <c r="I38" s="51">
        <v>1</v>
      </c>
      <c r="J38" s="51">
        <v>1</v>
      </c>
      <c r="K38" s="51"/>
      <c r="L38" s="51"/>
      <c r="M38" s="51"/>
      <c r="N38" s="51"/>
      <c r="O38" s="51"/>
      <c r="P38" s="51"/>
    </row>
    <row r="39" spans="1:16" ht="15">
      <c r="A39" s="43" t="s">
        <v>103</v>
      </c>
      <c r="B39" s="51" t="s">
        <v>312</v>
      </c>
      <c r="C39" s="51"/>
      <c r="D39" s="51"/>
      <c r="E39" s="51">
        <v>1</v>
      </c>
      <c r="F39" s="51"/>
      <c r="G39" s="51">
        <v>1</v>
      </c>
      <c r="H39" s="51"/>
      <c r="I39" s="51"/>
      <c r="J39" s="51"/>
      <c r="K39" s="51"/>
      <c r="L39" s="51"/>
      <c r="M39" s="51"/>
      <c r="N39" s="51"/>
      <c r="O39" s="51"/>
      <c r="P39" s="51"/>
    </row>
    <row r="40" spans="1:16" ht="15">
      <c r="A40" s="43" t="s">
        <v>104</v>
      </c>
      <c r="B40" s="51" t="s">
        <v>312</v>
      </c>
      <c r="C40" s="51"/>
      <c r="D40" s="51"/>
      <c r="E40" s="51">
        <v>1</v>
      </c>
      <c r="F40" s="51">
        <v>3</v>
      </c>
      <c r="G40" s="51">
        <v>1</v>
      </c>
      <c r="H40" s="51">
        <v>3</v>
      </c>
      <c r="I40" s="51"/>
      <c r="J40" s="51"/>
      <c r="K40" s="51"/>
      <c r="L40" s="51"/>
      <c r="M40" s="51"/>
      <c r="N40" s="51"/>
      <c r="O40" s="51"/>
      <c r="P40" s="51">
        <v>1</v>
      </c>
    </row>
    <row r="41" spans="1:16" ht="15">
      <c r="A41" s="43" t="s">
        <v>105</v>
      </c>
      <c r="B41" s="51" t="s">
        <v>312</v>
      </c>
      <c r="C41" s="51"/>
      <c r="D41" s="51"/>
      <c r="E41" s="51">
        <v>1</v>
      </c>
      <c r="F41" s="51">
        <v>1</v>
      </c>
      <c r="G41" s="51">
        <v>1</v>
      </c>
      <c r="H41" s="51">
        <v>1</v>
      </c>
      <c r="I41" s="51">
        <v>1</v>
      </c>
      <c r="J41" s="51">
        <v>1</v>
      </c>
      <c r="K41" s="51"/>
      <c r="L41" s="51"/>
      <c r="M41" s="51"/>
      <c r="N41" s="51"/>
      <c r="O41" s="51"/>
      <c r="P41" s="51">
        <v>1</v>
      </c>
    </row>
    <row r="42" spans="1:16" ht="15">
      <c r="A42" s="43" t="s">
        <v>106</v>
      </c>
      <c r="B42" s="51" t="s">
        <v>312</v>
      </c>
      <c r="C42" s="51"/>
      <c r="D42" s="51"/>
      <c r="E42" s="51">
        <v>1</v>
      </c>
      <c r="F42" s="51">
        <v>2</v>
      </c>
      <c r="G42" s="51">
        <v>1</v>
      </c>
      <c r="H42" s="51">
        <v>2</v>
      </c>
      <c r="I42" s="51">
        <v>1</v>
      </c>
      <c r="J42" s="51">
        <v>2</v>
      </c>
      <c r="K42" s="51"/>
      <c r="L42" s="51"/>
      <c r="M42" s="51"/>
      <c r="N42" s="51"/>
      <c r="O42" s="51"/>
      <c r="P42" s="51"/>
    </row>
    <row r="43" spans="1:16" ht="15">
      <c r="A43" s="43" t="s">
        <v>107</v>
      </c>
      <c r="B43" s="51" t="s">
        <v>312</v>
      </c>
      <c r="C43" s="51"/>
      <c r="D43" s="51"/>
      <c r="E43" s="51">
        <v>1</v>
      </c>
      <c r="F43" s="51">
        <v>1</v>
      </c>
      <c r="G43" s="51">
        <v>1</v>
      </c>
      <c r="H43" s="51">
        <v>1</v>
      </c>
      <c r="I43" s="51">
        <v>1</v>
      </c>
      <c r="J43" s="51">
        <v>1</v>
      </c>
      <c r="K43" s="51"/>
      <c r="L43" s="51"/>
      <c r="M43" s="51"/>
      <c r="N43" s="51"/>
      <c r="O43" s="51"/>
      <c r="P43" s="51">
        <v>1</v>
      </c>
    </row>
    <row r="44" spans="1:16" ht="15">
      <c r="A44" s="43" t="s">
        <v>324</v>
      </c>
      <c r="B44" s="51" t="s">
        <v>312</v>
      </c>
      <c r="C44" s="51"/>
      <c r="D44" s="51"/>
      <c r="E44" s="51">
        <v>1</v>
      </c>
      <c r="F44" s="51"/>
      <c r="G44" s="51">
        <v>1</v>
      </c>
      <c r="H44" s="51">
        <v>0</v>
      </c>
      <c r="I44" s="51"/>
      <c r="J44" s="51"/>
      <c r="K44" s="51"/>
      <c r="L44" s="51"/>
      <c r="M44" s="51"/>
      <c r="N44" s="51"/>
      <c r="O44" s="51"/>
      <c r="P44" s="51">
        <v>1</v>
      </c>
    </row>
    <row r="45" spans="1:16" ht="15">
      <c r="A45" s="43" t="s">
        <v>108</v>
      </c>
      <c r="B45" s="51" t="s">
        <v>312</v>
      </c>
      <c r="C45" s="51"/>
      <c r="D45" s="51"/>
      <c r="E45" s="51">
        <v>1</v>
      </c>
      <c r="F45" s="51"/>
      <c r="G45" s="51">
        <v>1</v>
      </c>
      <c r="H45" s="51">
        <v>0</v>
      </c>
      <c r="I45" s="51"/>
      <c r="J45" s="51"/>
      <c r="K45" s="51"/>
      <c r="L45" s="51"/>
      <c r="M45" s="51"/>
      <c r="N45" s="51"/>
      <c r="O45" s="51"/>
      <c r="P45" s="51"/>
    </row>
    <row r="46" spans="1:16" ht="15">
      <c r="A46" s="43" t="s">
        <v>323</v>
      </c>
      <c r="B46" s="51" t="s">
        <v>312</v>
      </c>
      <c r="C46" s="51">
        <v>1</v>
      </c>
      <c r="D46" s="51">
        <v>1</v>
      </c>
      <c r="E46" s="51"/>
      <c r="F46" s="51">
        <v>3</v>
      </c>
      <c r="G46" s="51">
        <v>1</v>
      </c>
      <c r="H46" s="51">
        <v>4</v>
      </c>
      <c r="I46" s="51">
        <v>1</v>
      </c>
      <c r="J46" s="51">
        <v>4</v>
      </c>
      <c r="K46" s="51"/>
      <c r="L46" s="51"/>
      <c r="M46" s="51"/>
      <c r="N46" s="51"/>
      <c r="O46" s="51"/>
      <c r="P46" s="51"/>
    </row>
    <row r="47" spans="1:16" ht="15">
      <c r="A47" s="43" t="s">
        <v>109</v>
      </c>
      <c r="B47" s="51" t="s">
        <v>315</v>
      </c>
      <c r="C47" s="51">
        <v>1</v>
      </c>
      <c r="D47" s="51"/>
      <c r="E47" s="51"/>
      <c r="F47" s="51"/>
      <c r="G47" s="51">
        <v>1</v>
      </c>
      <c r="H47" s="51"/>
      <c r="I47" s="51"/>
      <c r="J47" s="51"/>
      <c r="K47" s="51"/>
      <c r="L47" s="51"/>
      <c r="M47" s="51"/>
      <c r="N47" s="51"/>
      <c r="O47" s="51">
        <v>1</v>
      </c>
      <c r="P47" s="51">
        <v>1</v>
      </c>
    </row>
    <row r="48" spans="1:16" ht="15">
      <c r="A48" s="43" t="s">
        <v>110</v>
      </c>
      <c r="B48" s="51" t="s">
        <v>315</v>
      </c>
      <c r="C48" s="51">
        <v>1</v>
      </c>
      <c r="D48" s="51"/>
      <c r="E48" s="51"/>
      <c r="F48" s="51">
        <v>1</v>
      </c>
      <c r="G48" s="51">
        <v>1</v>
      </c>
      <c r="H48" s="51"/>
      <c r="I48" s="51"/>
      <c r="J48" s="51"/>
      <c r="K48" s="51"/>
      <c r="L48" s="51"/>
      <c r="M48" s="51"/>
      <c r="N48" s="51"/>
      <c r="O48" s="51"/>
      <c r="P48" s="51">
        <v>1</v>
      </c>
    </row>
    <row r="49" spans="1:16" ht="15">
      <c r="A49" s="43" t="s">
        <v>111</v>
      </c>
      <c r="B49" s="51" t="s">
        <v>314</v>
      </c>
      <c r="C49" s="51">
        <v>1</v>
      </c>
      <c r="D49" s="51">
        <v>3</v>
      </c>
      <c r="E49" s="51"/>
      <c r="F49" s="51"/>
      <c r="G49" s="51">
        <v>1</v>
      </c>
      <c r="H49" s="51">
        <v>3</v>
      </c>
      <c r="I49" s="51"/>
      <c r="J49" s="51"/>
      <c r="K49" s="51"/>
      <c r="L49" s="51"/>
      <c r="M49" s="51"/>
      <c r="N49" s="51"/>
      <c r="O49" s="51"/>
      <c r="P49" s="51"/>
    </row>
    <row r="50" spans="1:16" ht="15">
      <c r="A50" s="43" t="s">
        <v>112</v>
      </c>
      <c r="B50" s="51"/>
      <c r="C50" s="51">
        <v>4</v>
      </c>
      <c r="D50" s="51">
        <v>4</v>
      </c>
      <c r="E50" s="51">
        <v>10</v>
      </c>
      <c r="F50" s="51">
        <v>17</v>
      </c>
      <c r="G50" s="51">
        <f>SUM(G36:G49)</f>
        <v>14</v>
      </c>
      <c r="H50" s="51">
        <v>21</v>
      </c>
      <c r="I50" s="51">
        <v>5</v>
      </c>
      <c r="J50" s="51">
        <v>9</v>
      </c>
      <c r="K50" s="51"/>
      <c r="L50" s="51"/>
      <c r="M50" s="51"/>
      <c r="N50" s="51"/>
      <c r="O50" s="51">
        <v>2</v>
      </c>
      <c r="P50" s="51">
        <v>6</v>
      </c>
    </row>
    <row r="51" spans="1:16" ht="15" customHeight="1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</row>
    <row r="52" spans="1:16" ht="15">
      <c r="A52" s="43" t="s">
        <v>113</v>
      </c>
      <c r="B52" s="51" t="s">
        <v>311</v>
      </c>
      <c r="C52" s="51">
        <v>1</v>
      </c>
      <c r="D52" s="51">
        <v>3</v>
      </c>
      <c r="E52" s="51"/>
      <c r="F52" s="51"/>
      <c r="G52" s="51">
        <v>1</v>
      </c>
      <c r="H52" s="51">
        <v>3</v>
      </c>
      <c r="I52" s="51"/>
      <c r="J52" s="51"/>
      <c r="K52" s="51"/>
      <c r="L52" s="51"/>
      <c r="M52" s="51"/>
      <c r="N52" s="51"/>
      <c r="O52" s="51">
        <v>1</v>
      </c>
      <c r="P52" s="51"/>
    </row>
    <row r="53" spans="1:16" ht="15" customHeigh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</row>
    <row r="54" spans="1:16" ht="15">
      <c r="A54" s="43" t="s">
        <v>325</v>
      </c>
      <c r="B54" s="51" t="s">
        <v>312</v>
      </c>
      <c r="C54" s="51"/>
      <c r="D54" s="51"/>
      <c r="E54" s="51">
        <v>1</v>
      </c>
      <c r="F54" s="51">
        <v>2</v>
      </c>
      <c r="G54" s="51">
        <v>1</v>
      </c>
      <c r="H54" s="51">
        <v>2</v>
      </c>
      <c r="I54" s="51">
        <v>1</v>
      </c>
      <c r="J54" s="51">
        <v>2</v>
      </c>
      <c r="K54" s="51"/>
      <c r="L54" s="51"/>
      <c r="M54" s="51"/>
      <c r="N54" s="51"/>
      <c r="O54" s="51"/>
      <c r="P54" s="51"/>
    </row>
    <row r="55" spans="1:16" ht="15">
      <c r="A55" s="43" t="s">
        <v>114</v>
      </c>
      <c r="B55" s="51" t="s">
        <v>312</v>
      </c>
      <c r="C55" s="51"/>
      <c r="D55" s="51"/>
      <c r="E55" s="51">
        <v>1</v>
      </c>
      <c r="F55" s="51">
        <v>5</v>
      </c>
      <c r="G55" s="51">
        <v>1</v>
      </c>
      <c r="H55" s="51">
        <v>5</v>
      </c>
      <c r="I55" s="51"/>
      <c r="J55" s="51"/>
      <c r="K55" s="51"/>
      <c r="L55" s="51"/>
      <c r="M55" s="51"/>
      <c r="N55" s="51"/>
      <c r="O55" s="51"/>
      <c r="P55" s="51"/>
    </row>
    <row r="56" spans="1:16" ht="15">
      <c r="A56" s="43" t="s">
        <v>326</v>
      </c>
      <c r="B56" s="51" t="s">
        <v>312</v>
      </c>
      <c r="C56" s="51"/>
      <c r="D56" s="51"/>
      <c r="E56" s="51">
        <v>1</v>
      </c>
      <c r="F56" s="51">
        <v>3</v>
      </c>
      <c r="G56" s="51">
        <v>1</v>
      </c>
      <c r="H56" s="51">
        <v>3</v>
      </c>
      <c r="I56" s="51"/>
      <c r="J56" s="51"/>
      <c r="K56" s="51"/>
      <c r="L56" s="51"/>
      <c r="M56" s="51"/>
      <c r="N56" s="51"/>
      <c r="O56" s="51">
        <v>2</v>
      </c>
      <c r="P56" s="51">
        <v>1</v>
      </c>
    </row>
    <row r="57" spans="1:16" ht="15">
      <c r="A57" s="43" t="s">
        <v>115</v>
      </c>
      <c r="B57" s="51" t="s">
        <v>312</v>
      </c>
      <c r="C57" s="51"/>
      <c r="D57" s="51"/>
      <c r="E57" s="51">
        <v>1</v>
      </c>
      <c r="F57" s="51"/>
      <c r="G57" s="51">
        <v>1</v>
      </c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5">
      <c r="A58" s="43" t="s">
        <v>116</v>
      </c>
      <c r="B58" s="51" t="s">
        <v>312</v>
      </c>
      <c r="C58" s="51"/>
      <c r="D58" s="51"/>
      <c r="E58" s="51">
        <v>1</v>
      </c>
      <c r="F58" s="51"/>
      <c r="G58" s="51">
        <v>1</v>
      </c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5">
      <c r="A59" s="43" t="s">
        <v>327</v>
      </c>
      <c r="B59" s="51" t="s">
        <v>312</v>
      </c>
      <c r="C59" s="51"/>
      <c r="D59" s="51"/>
      <c r="E59" s="51">
        <v>1</v>
      </c>
      <c r="F59" s="51">
        <v>1</v>
      </c>
      <c r="G59" s="51">
        <v>1</v>
      </c>
      <c r="H59" s="51">
        <v>1</v>
      </c>
      <c r="I59" s="51">
        <v>1</v>
      </c>
      <c r="J59" s="51">
        <v>1</v>
      </c>
      <c r="K59" s="51"/>
      <c r="L59" s="51"/>
      <c r="M59" s="51"/>
      <c r="N59" s="51"/>
      <c r="O59" s="51"/>
      <c r="P59" s="51"/>
    </row>
    <row r="60" spans="1:16" ht="15">
      <c r="A60" s="43" t="s">
        <v>117</v>
      </c>
      <c r="B60" s="51" t="s">
        <v>312</v>
      </c>
      <c r="C60" s="51"/>
      <c r="D60" s="51"/>
      <c r="E60" s="51">
        <v>1</v>
      </c>
      <c r="F60" s="51"/>
      <c r="G60" s="51">
        <v>1</v>
      </c>
      <c r="H60" s="51"/>
      <c r="I60" s="51">
        <v>1</v>
      </c>
      <c r="J60" s="51"/>
      <c r="K60" s="51"/>
      <c r="L60" s="51"/>
      <c r="M60" s="51"/>
      <c r="N60" s="51"/>
      <c r="O60" s="51"/>
      <c r="P60" s="51"/>
    </row>
    <row r="61" spans="1:16" ht="15">
      <c r="A61" s="43" t="s">
        <v>118</v>
      </c>
      <c r="B61" s="51" t="s">
        <v>312</v>
      </c>
      <c r="C61" s="51"/>
      <c r="D61" s="51"/>
      <c r="E61" s="51">
        <v>1</v>
      </c>
      <c r="F61" s="51">
        <v>1</v>
      </c>
      <c r="G61" s="51">
        <v>1</v>
      </c>
      <c r="H61" s="51">
        <v>1</v>
      </c>
      <c r="I61" s="51"/>
      <c r="J61" s="51"/>
      <c r="K61" s="51"/>
      <c r="L61" s="51"/>
      <c r="M61" s="51"/>
      <c r="N61" s="51"/>
      <c r="O61" s="51"/>
      <c r="P61" s="51">
        <v>1</v>
      </c>
    </row>
    <row r="62" spans="1:16" ht="15">
      <c r="A62" s="43" t="s">
        <v>119</v>
      </c>
      <c r="B62" s="51" t="s">
        <v>312</v>
      </c>
      <c r="C62" s="51"/>
      <c r="D62" s="51"/>
      <c r="E62" s="51">
        <v>1</v>
      </c>
      <c r="F62" s="51">
        <v>2</v>
      </c>
      <c r="G62" s="51">
        <v>1</v>
      </c>
      <c r="H62" s="51">
        <v>2</v>
      </c>
      <c r="I62" s="51"/>
      <c r="J62" s="51"/>
      <c r="K62" s="51"/>
      <c r="L62" s="51"/>
      <c r="M62" s="51"/>
      <c r="N62" s="51"/>
      <c r="O62" s="51"/>
      <c r="P62" s="51"/>
    </row>
    <row r="63" spans="1:16" ht="15">
      <c r="A63" s="43" t="s">
        <v>120</v>
      </c>
      <c r="B63" s="51" t="s">
        <v>312</v>
      </c>
      <c r="C63" s="51"/>
      <c r="D63" s="51"/>
      <c r="E63" s="51">
        <v>1</v>
      </c>
      <c r="F63" s="51">
        <v>1</v>
      </c>
      <c r="G63" s="51">
        <v>1</v>
      </c>
      <c r="H63" s="51">
        <v>1</v>
      </c>
      <c r="I63" s="51"/>
      <c r="J63" s="51"/>
      <c r="K63" s="51"/>
      <c r="L63" s="51"/>
      <c r="M63" s="51"/>
      <c r="N63" s="51"/>
      <c r="O63" s="51"/>
      <c r="P63" s="51">
        <v>1</v>
      </c>
    </row>
    <row r="64" spans="1:16" ht="15">
      <c r="A64" s="43" t="s">
        <v>121</v>
      </c>
      <c r="B64" s="51" t="s">
        <v>312</v>
      </c>
      <c r="C64" s="51"/>
      <c r="D64" s="51"/>
      <c r="E64" s="51">
        <v>1</v>
      </c>
      <c r="F64" s="51"/>
      <c r="G64" s="51">
        <v>1</v>
      </c>
      <c r="H64" s="51"/>
      <c r="I64" s="51">
        <v>1</v>
      </c>
      <c r="J64" s="51"/>
      <c r="K64" s="51"/>
      <c r="L64" s="51"/>
      <c r="M64" s="51"/>
      <c r="N64" s="51"/>
      <c r="O64" s="51"/>
      <c r="P64" s="51"/>
    </row>
    <row r="65" spans="1:16" ht="15">
      <c r="A65" s="43" t="s">
        <v>122</v>
      </c>
      <c r="B65" s="51" t="s">
        <v>312</v>
      </c>
      <c r="C65" s="51"/>
      <c r="D65" s="51"/>
      <c r="E65" s="51">
        <v>1</v>
      </c>
      <c r="F65" s="51">
        <v>3</v>
      </c>
      <c r="G65" s="51">
        <v>1</v>
      </c>
      <c r="H65" s="51">
        <v>3</v>
      </c>
      <c r="I65" s="51"/>
      <c r="J65" s="51"/>
      <c r="K65" s="51"/>
      <c r="L65" s="51"/>
      <c r="M65" s="51"/>
      <c r="N65" s="51"/>
      <c r="O65" s="51">
        <v>3</v>
      </c>
      <c r="P65" s="51"/>
    </row>
    <row r="66" spans="1:16" ht="15">
      <c r="A66" s="43" t="s">
        <v>123</v>
      </c>
      <c r="B66" s="51" t="s">
        <v>312</v>
      </c>
      <c r="C66" s="51"/>
      <c r="D66" s="51"/>
      <c r="E66" s="51">
        <v>1</v>
      </c>
      <c r="F66" s="51"/>
      <c r="G66" s="51">
        <v>1</v>
      </c>
      <c r="H66" s="51"/>
      <c r="I66" s="51">
        <v>1</v>
      </c>
      <c r="J66" s="51"/>
      <c r="K66" s="51"/>
      <c r="L66" s="51"/>
      <c r="M66" s="51"/>
      <c r="N66" s="51"/>
      <c r="O66" s="51"/>
      <c r="P66" s="51"/>
    </row>
    <row r="67" spans="1:16" ht="15">
      <c r="A67" s="43" t="s">
        <v>124</v>
      </c>
      <c r="B67" s="51" t="s">
        <v>312</v>
      </c>
      <c r="C67" s="51"/>
      <c r="D67" s="51"/>
      <c r="E67" s="51">
        <v>1</v>
      </c>
      <c r="F67" s="51"/>
      <c r="G67" s="51">
        <v>1</v>
      </c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5">
      <c r="A68" s="43" t="s">
        <v>125</v>
      </c>
      <c r="B68" s="51" t="s">
        <v>313</v>
      </c>
      <c r="C68" s="51">
        <v>1</v>
      </c>
      <c r="D68" s="51"/>
      <c r="E68" s="51">
        <v>0</v>
      </c>
      <c r="F68" s="51"/>
      <c r="G68" s="51">
        <v>1</v>
      </c>
      <c r="H68" s="51"/>
      <c r="I68" s="51">
        <v>1</v>
      </c>
      <c r="J68" s="51"/>
      <c r="K68" s="51"/>
      <c r="L68" s="51"/>
      <c r="M68" s="51"/>
      <c r="N68" s="51"/>
      <c r="O68" s="51"/>
      <c r="P68" s="51"/>
    </row>
    <row r="69" spans="1:16" ht="15">
      <c r="A69" s="43" t="s">
        <v>126</v>
      </c>
      <c r="B69" s="51"/>
      <c r="C69" s="51">
        <v>1</v>
      </c>
      <c r="D69" s="51"/>
      <c r="E69" s="51">
        <v>14</v>
      </c>
      <c r="F69" s="51">
        <v>18</v>
      </c>
      <c r="G69" s="51">
        <f>SUM(G54:G68)</f>
        <v>15</v>
      </c>
      <c r="H69" s="51">
        <v>18</v>
      </c>
      <c r="I69" s="51">
        <v>6</v>
      </c>
      <c r="J69" s="51">
        <v>3</v>
      </c>
      <c r="K69" s="51"/>
      <c r="L69" s="51"/>
      <c r="M69" s="51"/>
      <c r="N69" s="51"/>
      <c r="O69" s="51">
        <v>5</v>
      </c>
      <c r="P69" s="51">
        <v>3</v>
      </c>
    </row>
    <row r="70" spans="1:16" ht="15" customHeight="1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7"/>
    </row>
    <row r="71" spans="1:16" ht="15">
      <c r="A71" s="43" t="s">
        <v>127</v>
      </c>
      <c r="B71" s="100" t="s">
        <v>312</v>
      </c>
      <c r="C71" s="100"/>
      <c r="D71" s="100"/>
      <c r="E71" s="100">
        <v>1</v>
      </c>
      <c r="F71" s="100">
        <v>2</v>
      </c>
      <c r="G71" s="100">
        <v>1</v>
      </c>
      <c r="H71" s="100">
        <v>2</v>
      </c>
      <c r="I71" s="100">
        <v>1</v>
      </c>
      <c r="J71" s="100">
        <v>1</v>
      </c>
      <c r="K71" s="100"/>
      <c r="L71" s="100"/>
      <c r="M71" s="100"/>
      <c r="N71" s="100"/>
      <c r="O71" s="100"/>
      <c r="P71" s="100"/>
    </row>
    <row r="72" spans="1:16" ht="15">
      <c r="A72" s="43" t="s">
        <v>128</v>
      </c>
      <c r="B72" s="100" t="s">
        <v>312</v>
      </c>
      <c r="C72" s="100"/>
      <c r="D72" s="100"/>
      <c r="E72" s="100">
        <v>1</v>
      </c>
      <c r="F72" s="100">
        <v>1</v>
      </c>
      <c r="G72" s="100">
        <v>1</v>
      </c>
      <c r="H72" s="100">
        <v>1</v>
      </c>
      <c r="I72" s="100"/>
      <c r="J72" s="100"/>
      <c r="K72" s="100"/>
      <c r="L72" s="100"/>
      <c r="M72" s="100"/>
      <c r="N72" s="100"/>
      <c r="O72" s="100"/>
      <c r="P72" s="100"/>
    </row>
    <row r="73" spans="1:16" ht="15">
      <c r="A73" s="43" t="s">
        <v>129</v>
      </c>
      <c r="B73" s="100" t="s">
        <v>312</v>
      </c>
      <c r="C73" s="100"/>
      <c r="D73" s="100"/>
      <c r="E73" s="100">
        <v>1</v>
      </c>
      <c r="F73" s="100">
        <v>4</v>
      </c>
      <c r="G73" s="100">
        <v>1</v>
      </c>
      <c r="H73" s="100">
        <v>4</v>
      </c>
      <c r="I73" s="100">
        <v>1</v>
      </c>
      <c r="J73" s="100">
        <v>4</v>
      </c>
      <c r="K73" s="100"/>
      <c r="L73" s="100"/>
      <c r="M73" s="100"/>
      <c r="N73" s="100"/>
      <c r="O73" s="100">
        <v>3</v>
      </c>
      <c r="P73" s="100"/>
    </row>
    <row r="74" spans="1:16" ht="15">
      <c r="A74" s="43" t="s">
        <v>130</v>
      </c>
      <c r="B74" s="100" t="s">
        <v>312</v>
      </c>
      <c r="C74" s="100"/>
      <c r="D74" s="100"/>
      <c r="E74" s="100">
        <v>1</v>
      </c>
      <c r="F74" s="100">
        <v>2</v>
      </c>
      <c r="G74" s="100">
        <v>1</v>
      </c>
      <c r="H74" s="100">
        <v>2</v>
      </c>
      <c r="I74" s="100">
        <v>1</v>
      </c>
      <c r="J74" s="100">
        <v>2</v>
      </c>
      <c r="K74" s="100"/>
      <c r="L74" s="100"/>
      <c r="M74" s="100"/>
      <c r="N74" s="100"/>
      <c r="O74" s="100"/>
      <c r="P74" s="100"/>
    </row>
    <row r="75" spans="1:16" ht="15">
      <c r="A75" s="43" t="s">
        <v>131</v>
      </c>
      <c r="B75" s="100" t="s">
        <v>312</v>
      </c>
      <c r="C75" s="100"/>
      <c r="D75" s="100"/>
      <c r="E75" s="100">
        <v>1</v>
      </c>
      <c r="F75" s="100">
        <v>1</v>
      </c>
      <c r="G75" s="100">
        <v>1</v>
      </c>
      <c r="H75" s="100">
        <v>1</v>
      </c>
      <c r="I75" s="100">
        <v>1</v>
      </c>
      <c r="J75" s="100">
        <v>1</v>
      </c>
      <c r="K75" s="100"/>
      <c r="L75" s="100"/>
      <c r="M75" s="100"/>
      <c r="N75" s="100"/>
      <c r="O75" s="100"/>
      <c r="P75" s="100"/>
    </row>
    <row r="76" spans="1:16" ht="15">
      <c r="A76" s="43" t="s">
        <v>132</v>
      </c>
      <c r="B76" s="100" t="s">
        <v>312</v>
      </c>
      <c r="C76" s="100"/>
      <c r="D76" s="100"/>
      <c r="E76" s="100">
        <v>1</v>
      </c>
      <c r="F76" s="100">
        <v>1</v>
      </c>
      <c r="G76" s="100">
        <v>1</v>
      </c>
      <c r="H76" s="100">
        <v>1</v>
      </c>
      <c r="I76" s="100"/>
      <c r="J76" s="100"/>
      <c r="K76" s="100"/>
      <c r="L76" s="100"/>
      <c r="M76" s="100"/>
      <c r="N76" s="100"/>
      <c r="O76" s="100">
        <v>3</v>
      </c>
      <c r="P76" s="100">
        <v>1</v>
      </c>
    </row>
    <row r="77" spans="1:16" ht="15">
      <c r="A77" s="43" t="s">
        <v>133</v>
      </c>
      <c r="B77" s="100" t="s">
        <v>312</v>
      </c>
      <c r="C77" s="100"/>
      <c r="D77" s="100"/>
      <c r="E77" s="100">
        <v>1</v>
      </c>
      <c r="F77" s="100"/>
      <c r="G77" s="100">
        <v>1</v>
      </c>
      <c r="H77" s="100"/>
      <c r="I77" s="100">
        <v>1</v>
      </c>
      <c r="J77" s="100"/>
      <c r="K77" s="100"/>
      <c r="L77" s="100"/>
      <c r="M77" s="100"/>
      <c r="N77" s="100"/>
      <c r="O77" s="100">
        <v>1</v>
      </c>
      <c r="P77" s="100"/>
    </row>
    <row r="78" spans="1:16" ht="15">
      <c r="A78" s="43" t="s">
        <v>134</v>
      </c>
      <c r="B78" s="100" t="s">
        <v>313</v>
      </c>
      <c r="C78" s="100">
        <v>1</v>
      </c>
      <c r="D78" s="100">
        <v>3</v>
      </c>
      <c r="E78" s="100"/>
      <c r="F78" s="100"/>
      <c r="G78" s="100">
        <v>1</v>
      </c>
      <c r="H78" s="100">
        <v>3</v>
      </c>
      <c r="I78" s="100"/>
      <c r="J78" s="100"/>
      <c r="K78" s="100"/>
      <c r="L78" s="100"/>
      <c r="M78" s="100"/>
      <c r="N78" s="100"/>
      <c r="O78" s="100"/>
      <c r="P78" s="100"/>
    </row>
    <row r="79" spans="1:16" ht="15">
      <c r="A79" s="43" t="s">
        <v>135</v>
      </c>
      <c r="B79" s="100" t="s">
        <v>316</v>
      </c>
      <c r="C79" s="100">
        <v>1</v>
      </c>
      <c r="D79" s="100">
        <v>0</v>
      </c>
      <c r="E79" s="100"/>
      <c r="F79" s="100"/>
      <c r="G79" s="100">
        <v>1</v>
      </c>
      <c r="H79" s="100"/>
      <c r="I79" s="100"/>
      <c r="J79" s="100"/>
      <c r="K79" s="100"/>
      <c r="L79" s="100"/>
      <c r="M79" s="100"/>
      <c r="N79" s="100"/>
      <c r="O79" s="100"/>
      <c r="P79" s="100"/>
    </row>
    <row r="80" spans="1:16" ht="15">
      <c r="A80" s="43" t="s">
        <v>136</v>
      </c>
      <c r="B80" s="100"/>
      <c r="C80" s="100">
        <v>2</v>
      </c>
      <c r="D80" s="100">
        <v>3</v>
      </c>
      <c r="E80" s="100">
        <v>7</v>
      </c>
      <c r="F80" s="100">
        <v>11</v>
      </c>
      <c r="G80" s="100">
        <v>9</v>
      </c>
      <c r="H80" s="100">
        <v>14</v>
      </c>
      <c r="I80" s="100">
        <v>5</v>
      </c>
      <c r="J80" s="100">
        <v>8</v>
      </c>
      <c r="K80" s="100"/>
      <c r="L80" s="100"/>
      <c r="M80" s="100"/>
      <c r="N80" s="100"/>
      <c r="O80" s="100">
        <f>SUM(O73:O79)</f>
        <v>7</v>
      </c>
      <c r="P80" s="100">
        <f>SUM(P73:P79)</f>
        <v>1</v>
      </c>
    </row>
    <row r="81" spans="1:16" ht="15" customHeight="1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7"/>
    </row>
    <row r="82" spans="1:16" ht="15">
      <c r="A82" s="43" t="s">
        <v>137</v>
      </c>
      <c r="B82" s="51" t="s">
        <v>312</v>
      </c>
      <c r="C82" s="51"/>
      <c r="D82" s="51"/>
      <c r="E82" s="51">
        <v>1</v>
      </c>
      <c r="F82" s="51"/>
      <c r="G82" s="51">
        <v>1</v>
      </c>
      <c r="H82" s="51"/>
      <c r="I82" s="51"/>
      <c r="J82" s="51"/>
      <c r="K82" s="51"/>
      <c r="L82" s="51"/>
      <c r="M82" s="51"/>
      <c r="N82" s="51"/>
      <c r="O82" s="51">
        <v>1</v>
      </c>
      <c r="P82" s="51"/>
    </row>
    <row r="83" spans="1:16" ht="15">
      <c r="A83" s="43" t="s">
        <v>138</v>
      </c>
      <c r="B83" s="51" t="s">
        <v>312</v>
      </c>
      <c r="C83" s="51"/>
      <c r="D83" s="51"/>
      <c r="E83" s="51">
        <v>1</v>
      </c>
      <c r="F83" s="51"/>
      <c r="G83" s="51">
        <v>1</v>
      </c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5">
      <c r="A84" s="43" t="s">
        <v>139</v>
      </c>
      <c r="B84" s="51" t="s">
        <v>312</v>
      </c>
      <c r="C84" s="51"/>
      <c r="D84" s="51"/>
      <c r="E84" s="51">
        <v>1</v>
      </c>
      <c r="F84" s="51">
        <v>2</v>
      </c>
      <c r="G84" s="51">
        <v>1</v>
      </c>
      <c r="H84" s="51">
        <v>2</v>
      </c>
      <c r="I84" s="51"/>
      <c r="J84" s="51"/>
      <c r="K84" s="51"/>
      <c r="L84" s="51"/>
      <c r="M84" s="51"/>
      <c r="N84" s="51"/>
      <c r="O84" s="51"/>
      <c r="P84" s="51"/>
    </row>
    <row r="85" spans="1:16" ht="15">
      <c r="A85" s="43" t="s">
        <v>140</v>
      </c>
      <c r="B85" s="103" t="s">
        <v>312</v>
      </c>
      <c r="C85" s="103"/>
      <c r="D85" s="103"/>
      <c r="E85" s="103">
        <v>1</v>
      </c>
      <c r="F85" s="103">
        <v>2</v>
      </c>
      <c r="G85" s="103">
        <v>1</v>
      </c>
      <c r="H85" s="51">
        <v>2</v>
      </c>
      <c r="I85" s="51"/>
      <c r="J85" s="51"/>
      <c r="K85" s="51"/>
      <c r="L85" s="51"/>
      <c r="M85" s="51"/>
      <c r="N85" s="51"/>
      <c r="O85" s="51">
        <v>1</v>
      </c>
      <c r="P85" s="51"/>
    </row>
    <row r="86" spans="1:16" ht="15">
      <c r="A86" s="43" t="s">
        <v>141</v>
      </c>
      <c r="B86" s="103" t="s">
        <v>312</v>
      </c>
      <c r="C86" s="103"/>
      <c r="D86" s="51"/>
      <c r="E86" s="51">
        <v>1</v>
      </c>
      <c r="F86" s="51">
        <v>3</v>
      </c>
      <c r="G86" s="51">
        <v>1</v>
      </c>
      <c r="H86" s="51">
        <v>3</v>
      </c>
      <c r="I86" s="51"/>
      <c r="J86" s="51"/>
      <c r="K86" s="51"/>
      <c r="L86" s="51"/>
      <c r="M86" s="51"/>
      <c r="N86" s="51"/>
      <c r="O86" s="51"/>
      <c r="P86" s="51">
        <v>1</v>
      </c>
    </row>
    <row r="87" spans="1:16" ht="15">
      <c r="A87" s="43" t="s">
        <v>142</v>
      </c>
      <c r="B87" s="103" t="s">
        <v>312</v>
      </c>
      <c r="C87" s="103"/>
      <c r="D87" s="51"/>
      <c r="E87" s="51">
        <v>1</v>
      </c>
      <c r="F87" s="51">
        <v>1</v>
      </c>
      <c r="G87" s="51">
        <v>1</v>
      </c>
      <c r="H87" s="51">
        <v>1</v>
      </c>
      <c r="I87" s="51"/>
      <c r="J87" s="51"/>
      <c r="K87" s="51"/>
      <c r="L87" s="51"/>
      <c r="M87" s="51"/>
      <c r="N87" s="51"/>
      <c r="O87" s="51">
        <v>1</v>
      </c>
      <c r="P87" s="51"/>
    </row>
    <row r="88" spans="1:16" ht="15">
      <c r="A88" s="43" t="s">
        <v>143</v>
      </c>
      <c r="B88" s="51" t="s">
        <v>328</v>
      </c>
      <c r="C88" s="51">
        <v>1</v>
      </c>
      <c r="D88" s="51"/>
      <c r="E88" s="51"/>
      <c r="F88" s="51"/>
      <c r="G88" s="51">
        <v>1</v>
      </c>
      <c r="H88" s="51"/>
      <c r="I88" s="51"/>
      <c r="J88" s="51"/>
      <c r="K88" s="51"/>
      <c r="L88" s="51"/>
      <c r="M88" s="51"/>
      <c r="N88" s="51"/>
      <c r="O88" s="51">
        <v>2</v>
      </c>
      <c r="P88" s="51">
        <v>1</v>
      </c>
    </row>
    <row r="89" spans="1:16" ht="15">
      <c r="A89" s="43" t="s">
        <v>144</v>
      </c>
      <c r="B89" s="51"/>
      <c r="C89" s="51">
        <v>1</v>
      </c>
      <c r="D89" s="51"/>
      <c r="E89" s="51">
        <v>6</v>
      </c>
      <c r="F89" s="51">
        <v>8</v>
      </c>
      <c r="G89" s="51">
        <v>7</v>
      </c>
      <c r="H89" s="51">
        <v>8</v>
      </c>
      <c r="I89" s="51"/>
      <c r="J89" s="51"/>
      <c r="K89" s="51"/>
      <c r="L89" s="51"/>
      <c r="M89" s="51"/>
      <c r="N89" s="51"/>
      <c r="O89" s="51">
        <v>5</v>
      </c>
      <c r="P89" s="51">
        <v>2</v>
      </c>
    </row>
    <row r="90" spans="1:16" ht="15" customHeight="1">
      <c r="A90" s="135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</row>
    <row r="91" spans="1:16" ht="15">
      <c r="A91" s="43" t="s">
        <v>145</v>
      </c>
      <c r="B91" s="51" t="s">
        <v>312</v>
      </c>
      <c r="C91" s="51"/>
      <c r="D91" s="51"/>
      <c r="E91" s="51">
        <v>1</v>
      </c>
      <c r="F91" s="51">
        <v>1</v>
      </c>
      <c r="G91" s="51">
        <v>1</v>
      </c>
      <c r="H91" s="51">
        <v>1</v>
      </c>
      <c r="I91" s="51"/>
      <c r="J91" s="51"/>
      <c r="K91" s="51"/>
      <c r="L91" s="51"/>
      <c r="M91" s="51"/>
      <c r="N91" s="51"/>
      <c r="O91" s="51"/>
      <c r="P91" s="51"/>
    </row>
    <row r="92" spans="1:16" ht="15">
      <c r="A92" s="43" t="s">
        <v>146</v>
      </c>
      <c r="B92" s="51" t="s">
        <v>312</v>
      </c>
      <c r="C92" s="51"/>
      <c r="D92" s="51"/>
      <c r="E92" s="51">
        <v>1</v>
      </c>
      <c r="F92" s="51"/>
      <c r="G92" s="51">
        <v>1</v>
      </c>
      <c r="H92" s="51"/>
      <c r="I92" s="51"/>
      <c r="J92" s="51"/>
      <c r="K92" s="51"/>
      <c r="L92" s="51"/>
      <c r="M92" s="51"/>
      <c r="N92" s="51"/>
      <c r="O92" s="51">
        <v>1</v>
      </c>
      <c r="P92" s="51"/>
    </row>
    <row r="93" spans="1:16" ht="15">
      <c r="A93" s="43" t="s">
        <v>147</v>
      </c>
      <c r="B93" s="51" t="s">
        <v>312</v>
      </c>
      <c r="C93" s="51"/>
      <c r="D93" s="51"/>
      <c r="E93" s="51">
        <v>1</v>
      </c>
      <c r="F93" s="51">
        <v>3</v>
      </c>
      <c r="G93" s="51">
        <v>1</v>
      </c>
      <c r="H93" s="51">
        <v>3</v>
      </c>
      <c r="I93" s="51"/>
      <c r="J93" s="51"/>
      <c r="K93" s="51"/>
      <c r="L93" s="51"/>
      <c r="M93" s="51"/>
      <c r="N93" s="51"/>
      <c r="O93" s="51"/>
      <c r="P93" s="51"/>
    </row>
    <row r="94" spans="1:16" ht="15">
      <c r="A94" s="43" t="s">
        <v>148</v>
      </c>
      <c r="B94" s="51" t="s">
        <v>312</v>
      </c>
      <c r="C94" s="51"/>
      <c r="D94" s="51"/>
      <c r="E94" s="51">
        <v>1</v>
      </c>
      <c r="F94" s="51">
        <v>2</v>
      </c>
      <c r="G94" s="51">
        <v>1</v>
      </c>
      <c r="H94" s="51">
        <v>2</v>
      </c>
      <c r="I94" s="51">
        <v>1</v>
      </c>
      <c r="J94" s="51">
        <v>2</v>
      </c>
      <c r="K94" s="51"/>
      <c r="L94" s="51"/>
      <c r="M94" s="51"/>
      <c r="N94" s="51"/>
      <c r="O94" s="51"/>
      <c r="P94" s="51"/>
    </row>
    <row r="95" spans="1:16" ht="15">
      <c r="A95" s="43" t="s">
        <v>149</v>
      </c>
      <c r="B95" s="51" t="s">
        <v>312</v>
      </c>
      <c r="C95" s="51"/>
      <c r="D95" s="51"/>
      <c r="E95" s="51">
        <v>1</v>
      </c>
      <c r="F95" s="51"/>
      <c r="G95" s="51">
        <v>1</v>
      </c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>
      <c r="A96" s="43" t="s">
        <v>150</v>
      </c>
      <c r="B96" s="51" t="s">
        <v>312</v>
      </c>
      <c r="C96" s="51"/>
      <c r="D96" s="51"/>
      <c r="E96" s="51">
        <v>1</v>
      </c>
      <c r="F96" s="51">
        <v>1</v>
      </c>
      <c r="G96" s="51">
        <v>1</v>
      </c>
      <c r="H96" s="51">
        <v>1</v>
      </c>
      <c r="I96" s="51"/>
      <c r="J96" s="51"/>
      <c r="K96" s="51"/>
      <c r="L96" s="51"/>
      <c r="M96" s="51"/>
      <c r="N96" s="51"/>
      <c r="O96" s="51"/>
      <c r="P96" s="51">
        <v>1</v>
      </c>
    </row>
    <row r="97" spans="1:16" ht="15">
      <c r="A97" s="43" t="s">
        <v>151</v>
      </c>
      <c r="B97" s="51" t="s">
        <v>312</v>
      </c>
      <c r="C97" s="51"/>
      <c r="D97" s="51"/>
      <c r="E97" s="51">
        <v>1</v>
      </c>
      <c r="F97" s="51"/>
      <c r="G97" s="51">
        <v>1</v>
      </c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5">
      <c r="A98" s="43" t="s">
        <v>329</v>
      </c>
      <c r="B98" s="51" t="s">
        <v>312</v>
      </c>
      <c r="C98" s="51"/>
      <c r="D98" s="51"/>
      <c r="E98" s="51">
        <v>1</v>
      </c>
      <c r="F98" s="51">
        <v>1</v>
      </c>
      <c r="G98" s="51">
        <v>1</v>
      </c>
      <c r="H98" s="51">
        <v>1</v>
      </c>
      <c r="I98" s="51">
        <v>1</v>
      </c>
      <c r="J98" s="51">
        <v>1</v>
      </c>
      <c r="K98" s="51"/>
      <c r="L98" s="51"/>
      <c r="M98" s="51"/>
      <c r="N98" s="51"/>
      <c r="O98" s="51"/>
      <c r="P98" s="51">
        <v>1</v>
      </c>
    </row>
    <row r="99" spans="1:16" ht="15">
      <c r="A99" s="43" t="s">
        <v>330</v>
      </c>
      <c r="B99" s="51" t="s">
        <v>312</v>
      </c>
      <c r="C99" s="51"/>
      <c r="D99" s="51"/>
      <c r="E99" s="51">
        <v>1</v>
      </c>
      <c r="F99" s="51">
        <v>1</v>
      </c>
      <c r="G99" s="51">
        <v>1</v>
      </c>
      <c r="H99" s="51">
        <v>1</v>
      </c>
      <c r="I99" s="51">
        <v>1</v>
      </c>
      <c r="J99" s="51">
        <v>1</v>
      </c>
      <c r="K99" s="51"/>
      <c r="L99" s="51"/>
      <c r="M99" s="51"/>
      <c r="N99" s="51"/>
      <c r="O99" s="51"/>
      <c r="P99" s="51"/>
    </row>
    <row r="100" spans="1:16" ht="15">
      <c r="A100" s="43" t="s">
        <v>152</v>
      </c>
      <c r="B100" s="51" t="s">
        <v>313</v>
      </c>
      <c r="C100" s="51">
        <v>1</v>
      </c>
      <c r="D100" s="51"/>
      <c r="E100" s="51"/>
      <c r="F100" s="51"/>
      <c r="G100" s="51">
        <v>1</v>
      </c>
      <c r="H100" s="51"/>
      <c r="I100" s="51"/>
      <c r="J100" s="51"/>
      <c r="K100" s="51"/>
      <c r="L100" s="51"/>
      <c r="M100" s="51"/>
      <c r="N100" s="51"/>
      <c r="O100" s="51"/>
      <c r="P100" s="51">
        <v>1</v>
      </c>
    </row>
    <row r="101" spans="1:16" ht="15">
      <c r="A101" s="43" t="s">
        <v>153</v>
      </c>
      <c r="B101" s="51" t="s">
        <v>316</v>
      </c>
      <c r="C101" s="51">
        <v>1</v>
      </c>
      <c r="D101" s="51"/>
      <c r="E101" s="51"/>
      <c r="F101" s="51"/>
      <c r="G101" s="51">
        <v>1</v>
      </c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5">
      <c r="A102" s="43" t="s">
        <v>154</v>
      </c>
      <c r="B102" s="51"/>
      <c r="C102" s="51">
        <v>2</v>
      </c>
      <c r="D102" s="51"/>
      <c r="E102" s="51">
        <v>9</v>
      </c>
      <c r="F102" s="51">
        <v>9</v>
      </c>
      <c r="G102" s="51">
        <v>11</v>
      </c>
      <c r="H102" s="51">
        <v>9</v>
      </c>
      <c r="I102" s="51">
        <v>3</v>
      </c>
      <c r="J102" s="51">
        <v>4</v>
      </c>
      <c r="K102" s="51"/>
      <c r="L102" s="51"/>
      <c r="M102" s="51"/>
      <c r="N102" s="51"/>
      <c r="O102" s="51">
        <v>1</v>
      </c>
      <c r="P102" s="51">
        <v>3</v>
      </c>
    </row>
    <row r="103" spans="1:16" ht="15" customHeight="1">
      <c r="A103" s="135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7"/>
    </row>
    <row r="104" spans="1:16" ht="15">
      <c r="A104" s="43" t="s">
        <v>155</v>
      </c>
      <c r="B104" s="51" t="s">
        <v>312</v>
      </c>
      <c r="C104" s="51"/>
      <c r="D104" s="51"/>
      <c r="E104" s="51">
        <v>1</v>
      </c>
      <c r="F104" s="51">
        <v>1</v>
      </c>
      <c r="G104" s="51">
        <v>1</v>
      </c>
      <c r="H104" s="51">
        <v>1</v>
      </c>
      <c r="I104" s="51">
        <v>1</v>
      </c>
      <c r="J104" s="51">
        <v>1</v>
      </c>
      <c r="K104" s="51"/>
      <c r="L104" s="51"/>
      <c r="M104" s="51"/>
      <c r="N104" s="51"/>
      <c r="O104" s="51"/>
      <c r="P104" s="51"/>
    </row>
    <row r="105" spans="1:16" ht="15">
      <c r="A105" s="43" t="s">
        <v>156</v>
      </c>
      <c r="B105" s="51" t="s">
        <v>312</v>
      </c>
      <c r="C105" s="51"/>
      <c r="D105" s="51"/>
      <c r="E105" s="51">
        <v>1</v>
      </c>
      <c r="F105" s="51"/>
      <c r="G105" s="51">
        <v>1</v>
      </c>
      <c r="H105" s="51"/>
      <c r="I105" s="51"/>
      <c r="J105" s="51"/>
      <c r="K105" s="51"/>
      <c r="L105" s="51"/>
      <c r="M105" s="51"/>
      <c r="N105" s="51"/>
      <c r="O105" s="51">
        <v>3</v>
      </c>
      <c r="P105" s="51"/>
    </row>
    <row r="106" spans="1:16" ht="15">
      <c r="A106" s="43" t="s">
        <v>157</v>
      </c>
      <c r="B106" s="51" t="s">
        <v>312</v>
      </c>
      <c r="C106" s="51"/>
      <c r="D106" s="51"/>
      <c r="E106" s="51">
        <v>1</v>
      </c>
      <c r="F106" s="51"/>
      <c r="G106" s="51">
        <v>1</v>
      </c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5">
      <c r="A107" s="43" t="s">
        <v>158</v>
      </c>
      <c r="B107" s="51" t="s">
        <v>312</v>
      </c>
      <c r="C107" s="51"/>
      <c r="D107" s="51"/>
      <c r="E107" s="51">
        <v>1</v>
      </c>
      <c r="F107" s="51">
        <v>2</v>
      </c>
      <c r="G107" s="51">
        <v>1</v>
      </c>
      <c r="H107" s="51">
        <v>2</v>
      </c>
      <c r="I107" s="51"/>
      <c r="J107" s="51"/>
      <c r="K107" s="51"/>
      <c r="L107" s="51"/>
      <c r="M107" s="51"/>
      <c r="N107" s="51"/>
      <c r="O107" s="51"/>
      <c r="P107" s="51"/>
    </row>
    <row r="108" spans="1:16" ht="15">
      <c r="A108" s="43" t="s">
        <v>159</v>
      </c>
      <c r="B108" s="51" t="s">
        <v>312</v>
      </c>
      <c r="C108" s="51"/>
      <c r="D108" s="51"/>
      <c r="E108" s="51">
        <v>1</v>
      </c>
      <c r="F108" s="51">
        <v>3</v>
      </c>
      <c r="G108" s="51">
        <v>1</v>
      </c>
      <c r="H108" s="51">
        <v>3</v>
      </c>
      <c r="I108" s="51"/>
      <c r="J108" s="51"/>
      <c r="K108" s="51"/>
      <c r="L108" s="51"/>
      <c r="M108" s="51"/>
      <c r="N108" s="51"/>
      <c r="O108" s="51">
        <v>2</v>
      </c>
      <c r="P108" s="51"/>
    </row>
    <row r="109" spans="1:16" ht="15">
      <c r="A109" s="43" t="s">
        <v>160</v>
      </c>
      <c r="B109" s="51" t="s">
        <v>312</v>
      </c>
      <c r="C109" s="51"/>
      <c r="D109" s="51"/>
      <c r="E109" s="51">
        <v>1</v>
      </c>
      <c r="F109" s="51">
        <v>3</v>
      </c>
      <c r="G109" s="51">
        <v>1</v>
      </c>
      <c r="H109" s="51">
        <v>3</v>
      </c>
      <c r="I109" s="51">
        <v>1</v>
      </c>
      <c r="J109" s="51">
        <v>3</v>
      </c>
      <c r="K109" s="51"/>
      <c r="L109" s="51"/>
      <c r="M109" s="51"/>
      <c r="N109" s="51"/>
      <c r="O109" s="51"/>
      <c r="P109" s="51"/>
    </row>
    <row r="110" spans="1:16" ht="15">
      <c r="A110" s="43" t="s">
        <v>161</v>
      </c>
      <c r="B110" s="51" t="s">
        <v>312</v>
      </c>
      <c r="C110" s="51"/>
      <c r="D110" s="51"/>
      <c r="E110" s="51">
        <v>1</v>
      </c>
      <c r="F110" s="51">
        <v>1</v>
      </c>
      <c r="G110" s="51">
        <v>1</v>
      </c>
      <c r="H110" s="51">
        <v>1</v>
      </c>
      <c r="I110" s="51"/>
      <c r="J110" s="51"/>
      <c r="K110" s="51"/>
      <c r="L110" s="51"/>
      <c r="M110" s="51"/>
      <c r="N110" s="51"/>
      <c r="O110" s="51"/>
      <c r="P110" s="51">
        <v>1</v>
      </c>
    </row>
    <row r="111" spans="1:16" ht="15">
      <c r="A111" s="43" t="s">
        <v>162</v>
      </c>
      <c r="B111" s="51" t="s">
        <v>312</v>
      </c>
      <c r="C111" s="51"/>
      <c r="D111" s="51"/>
      <c r="E111" s="51">
        <v>1</v>
      </c>
      <c r="F111" s="51">
        <v>3</v>
      </c>
      <c r="G111" s="51">
        <v>1</v>
      </c>
      <c r="H111" s="51">
        <v>3</v>
      </c>
      <c r="I111" s="51"/>
      <c r="J111" s="51"/>
      <c r="K111" s="51"/>
      <c r="L111" s="51"/>
      <c r="M111" s="51"/>
      <c r="N111" s="51"/>
      <c r="O111" s="51"/>
      <c r="P111" s="51"/>
    </row>
    <row r="112" spans="1:16" ht="15">
      <c r="A112" s="43" t="s">
        <v>163</v>
      </c>
      <c r="B112" s="51" t="s">
        <v>315</v>
      </c>
      <c r="C112" s="51">
        <v>1</v>
      </c>
      <c r="D112" s="51"/>
      <c r="E112" s="51"/>
      <c r="F112" s="51">
        <v>3</v>
      </c>
      <c r="G112" s="51">
        <v>1</v>
      </c>
      <c r="H112" s="51">
        <v>3</v>
      </c>
      <c r="I112" s="51"/>
      <c r="J112" s="51"/>
      <c r="K112" s="51"/>
      <c r="L112" s="51"/>
      <c r="M112" s="51"/>
      <c r="N112" s="51"/>
      <c r="O112" s="51"/>
      <c r="P112" s="51"/>
    </row>
    <row r="113" spans="1:16" ht="15">
      <c r="A113" s="43" t="s">
        <v>164</v>
      </c>
      <c r="B113" s="51" t="s">
        <v>314</v>
      </c>
      <c r="C113" s="51">
        <v>1</v>
      </c>
      <c r="D113" s="51">
        <v>2</v>
      </c>
      <c r="E113" s="51"/>
      <c r="F113" s="51"/>
      <c r="G113" s="51">
        <v>1</v>
      </c>
      <c r="H113" s="51">
        <v>2</v>
      </c>
      <c r="I113" s="51"/>
      <c r="J113" s="51"/>
      <c r="K113" s="51"/>
      <c r="L113" s="51"/>
      <c r="M113" s="51"/>
      <c r="N113" s="51"/>
      <c r="O113" s="51"/>
      <c r="P113" s="51"/>
    </row>
    <row r="114" spans="1:16" ht="15">
      <c r="A114" s="43" t="s">
        <v>165</v>
      </c>
      <c r="B114" s="51"/>
      <c r="C114" s="51">
        <v>2</v>
      </c>
      <c r="D114" s="51">
        <v>2</v>
      </c>
      <c r="E114" s="51">
        <v>8</v>
      </c>
      <c r="F114" s="51">
        <v>16</v>
      </c>
      <c r="G114" s="51">
        <v>10</v>
      </c>
      <c r="H114" s="51">
        <v>18</v>
      </c>
      <c r="I114" s="51">
        <v>2</v>
      </c>
      <c r="J114" s="51">
        <v>4</v>
      </c>
      <c r="K114" s="51"/>
      <c r="L114" s="51"/>
      <c r="M114" s="51"/>
      <c r="N114" s="51"/>
      <c r="O114" s="51">
        <v>5</v>
      </c>
      <c r="P114" s="51">
        <v>1</v>
      </c>
    </row>
    <row r="115" spans="1:16" ht="15" customHeight="1">
      <c r="A115" s="135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7"/>
    </row>
    <row r="116" spans="1:16" ht="15">
      <c r="A116" s="43" t="s">
        <v>166</v>
      </c>
      <c r="B116" s="51" t="s">
        <v>312</v>
      </c>
      <c r="C116" s="51"/>
      <c r="D116" s="51"/>
      <c r="E116" s="51">
        <v>1</v>
      </c>
      <c r="F116" s="51">
        <v>1</v>
      </c>
      <c r="G116" s="51">
        <v>1</v>
      </c>
      <c r="H116" s="51">
        <v>1</v>
      </c>
      <c r="I116" s="51"/>
      <c r="J116" s="51"/>
      <c r="K116" s="51"/>
      <c r="L116" s="51"/>
      <c r="M116" s="51"/>
      <c r="N116" s="51"/>
      <c r="O116" s="51">
        <v>3</v>
      </c>
      <c r="P116" s="51"/>
    </row>
    <row r="117" spans="1:16" ht="15">
      <c r="A117" s="43" t="s">
        <v>167</v>
      </c>
      <c r="B117" s="51" t="s">
        <v>312</v>
      </c>
      <c r="C117" s="51"/>
      <c r="D117" s="51"/>
      <c r="E117" s="51">
        <v>1</v>
      </c>
      <c r="F117" s="51">
        <v>2</v>
      </c>
      <c r="G117" s="51">
        <v>1</v>
      </c>
      <c r="H117" s="51">
        <v>2</v>
      </c>
      <c r="I117" s="51"/>
      <c r="J117" s="51"/>
      <c r="K117" s="51"/>
      <c r="L117" s="51"/>
      <c r="M117" s="51"/>
      <c r="N117" s="51"/>
      <c r="O117" s="51"/>
      <c r="P117" s="51">
        <v>1</v>
      </c>
    </row>
    <row r="118" spans="1:16" ht="15">
      <c r="A118" s="43" t="s">
        <v>168</v>
      </c>
      <c r="B118" s="51" t="s">
        <v>312</v>
      </c>
      <c r="C118" s="51"/>
      <c r="D118" s="51"/>
      <c r="E118" s="51">
        <v>1</v>
      </c>
      <c r="F118" s="51"/>
      <c r="G118" s="51">
        <v>1</v>
      </c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1:16" ht="15">
      <c r="A119" s="43" t="s">
        <v>169</v>
      </c>
      <c r="B119" s="51" t="s">
        <v>312</v>
      </c>
      <c r="C119" s="51"/>
      <c r="D119" s="51"/>
      <c r="E119" s="51">
        <v>1</v>
      </c>
      <c r="F119" s="51">
        <v>3</v>
      </c>
      <c r="G119" s="51">
        <v>1</v>
      </c>
      <c r="H119" s="51">
        <v>3</v>
      </c>
      <c r="I119" s="51"/>
      <c r="J119" s="51"/>
      <c r="K119" s="51"/>
      <c r="L119" s="51"/>
      <c r="M119" s="51"/>
      <c r="N119" s="51"/>
      <c r="O119" s="51"/>
      <c r="P119" s="51"/>
    </row>
    <row r="120" spans="1:16" ht="15">
      <c r="A120" s="43" t="s">
        <v>170</v>
      </c>
      <c r="B120" s="51" t="s">
        <v>312</v>
      </c>
      <c r="C120" s="51"/>
      <c r="D120" s="51"/>
      <c r="E120" s="51">
        <v>1</v>
      </c>
      <c r="F120" s="51">
        <v>5</v>
      </c>
      <c r="G120" s="51">
        <v>1</v>
      </c>
      <c r="H120" s="51">
        <v>5</v>
      </c>
      <c r="I120" s="51"/>
      <c r="J120" s="51"/>
      <c r="K120" s="51"/>
      <c r="L120" s="51"/>
      <c r="M120" s="51"/>
      <c r="N120" s="51"/>
      <c r="O120" s="51">
        <v>10</v>
      </c>
      <c r="P120" s="51"/>
    </row>
    <row r="121" spans="1:16" ht="15">
      <c r="A121" s="43" t="s">
        <v>171</v>
      </c>
      <c r="B121" s="51" t="s">
        <v>312</v>
      </c>
      <c r="C121" s="51"/>
      <c r="D121" s="51"/>
      <c r="E121" s="51">
        <v>1</v>
      </c>
      <c r="F121" s="51">
        <v>1</v>
      </c>
      <c r="G121" s="51">
        <v>1</v>
      </c>
      <c r="H121" s="51">
        <v>1</v>
      </c>
      <c r="I121" s="51"/>
      <c r="J121" s="51"/>
      <c r="K121" s="51"/>
      <c r="L121" s="51"/>
      <c r="M121" s="51"/>
      <c r="N121" s="51"/>
      <c r="O121" s="51"/>
      <c r="P121" s="51"/>
    </row>
    <row r="122" spans="1:16" ht="15">
      <c r="A122" s="43" t="s">
        <v>172</v>
      </c>
      <c r="B122" s="51" t="s">
        <v>312</v>
      </c>
      <c r="C122" s="51"/>
      <c r="D122" s="51"/>
      <c r="E122" s="51">
        <v>1</v>
      </c>
      <c r="F122" s="51">
        <v>3</v>
      </c>
      <c r="G122" s="51">
        <v>1</v>
      </c>
      <c r="H122" s="51">
        <v>3</v>
      </c>
      <c r="I122" s="51"/>
      <c r="J122" s="51"/>
      <c r="K122" s="51"/>
      <c r="L122" s="51"/>
      <c r="M122" s="51"/>
      <c r="N122" s="51"/>
      <c r="O122" s="51">
        <v>1</v>
      </c>
      <c r="P122" s="51"/>
    </row>
    <row r="123" spans="1:16" ht="15">
      <c r="A123" s="43" t="s">
        <v>173</v>
      </c>
      <c r="B123" s="51" t="s">
        <v>312</v>
      </c>
      <c r="C123" s="51"/>
      <c r="D123" s="51"/>
      <c r="E123" s="51">
        <v>1</v>
      </c>
      <c r="F123" s="51">
        <v>2</v>
      </c>
      <c r="G123" s="51">
        <v>1</v>
      </c>
      <c r="H123" s="51">
        <v>2</v>
      </c>
      <c r="I123" s="51"/>
      <c r="J123" s="51"/>
      <c r="K123" s="51"/>
      <c r="L123" s="51"/>
      <c r="M123" s="51"/>
      <c r="N123" s="51"/>
      <c r="O123" s="51"/>
      <c r="P123" s="51"/>
    </row>
    <row r="124" spans="1:16" ht="15">
      <c r="A124" s="43" t="s">
        <v>174</v>
      </c>
      <c r="B124" s="51" t="s">
        <v>312</v>
      </c>
      <c r="C124" s="51"/>
      <c r="D124" s="51"/>
      <c r="E124" s="51">
        <v>1</v>
      </c>
      <c r="F124" s="51">
        <v>3</v>
      </c>
      <c r="G124" s="51">
        <v>1</v>
      </c>
      <c r="H124" s="51">
        <v>3</v>
      </c>
      <c r="I124" s="51"/>
      <c r="J124" s="51"/>
      <c r="K124" s="51"/>
      <c r="L124" s="51"/>
      <c r="M124" s="51"/>
      <c r="N124" s="51"/>
      <c r="O124" s="51"/>
      <c r="P124" s="51"/>
    </row>
    <row r="125" spans="1:16" ht="15">
      <c r="A125" s="43" t="s">
        <v>175</v>
      </c>
      <c r="B125" s="51" t="s">
        <v>312</v>
      </c>
      <c r="C125" s="51"/>
      <c r="D125" s="51"/>
      <c r="E125" s="51">
        <v>1</v>
      </c>
      <c r="F125" s="51">
        <v>1</v>
      </c>
      <c r="G125" s="51">
        <v>1</v>
      </c>
      <c r="H125" s="51">
        <v>1</v>
      </c>
      <c r="I125" s="51"/>
      <c r="J125" s="51"/>
      <c r="K125" s="51"/>
      <c r="L125" s="51"/>
      <c r="M125" s="51"/>
      <c r="N125" s="51"/>
      <c r="O125" s="51"/>
      <c r="P125" s="51"/>
    </row>
    <row r="126" spans="1:16" ht="15">
      <c r="A126" s="43" t="s">
        <v>176</v>
      </c>
      <c r="B126" s="51" t="s">
        <v>315</v>
      </c>
      <c r="C126" s="51">
        <v>1</v>
      </c>
      <c r="D126" s="51"/>
      <c r="E126" s="51"/>
      <c r="F126" s="51">
        <v>2</v>
      </c>
      <c r="G126" s="51">
        <v>1</v>
      </c>
      <c r="H126" s="51">
        <v>2</v>
      </c>
      <c r="I126" s="51"/>
      <c r="J126" s="51"/>
      <c r="K126" s="51"/>
      <c r="L126" s="51"/>
      <c r="M126" s="51"/>
      <c r="N126" s="51"/>
      <c r="O126" s="51"/>
      <c r="P126" s="51"/>
    </row>
    <row r="127" spans="1:16" ht="15">
      <c r="A127" s="43" t="s">
        <v>177</v>
      </c>
      <c r="B127" s="51" t="s">
        <v>315</v>
      </c>
      <c r="C127" s="51">
        <v>1</v>
      </c>
      <c r="D127" s="51"/>
      <c r="E127" s="51"/>
      <c r="F127" s="51">
        <v>2</v>
      </c>
      <c r="G127" s="51">
        <v>1</v>
      </c>
      <c r="H127" s="51">
        <v>2</v>
      </c>
      <c r="I127" s="51"/>
      <c r="J127" s="51"/>
      <c r="K127" s="51"/>
      <c r="L127" s="51">
        <v>1</v>
      </c>
      <c r="M127" s="51"/>
      <c r="N127" s="51"/>
      <c r="O127" s="51">
        <v>3</v>
      </c>
      <c r="P127" s="51"/>
    </row>
    <row r="128" spans="1:16" ht="15">
      <c r="A128" s="43" t="s">
        <v>178</v>
      </c>
      <c r="B128" s="51" t="s">
        <v>313</v>
      </c>
      <c r="C128" s="51">
        <v>1</v>
      </c>
      <c r="D128" s="51">
        <v>2</v>
      </c>
      <c r="E128" s="51"/>
      <c r="F128" s="51"/>
      <c r="G128" s="51">
        <v>1</v>
      </c>
      <c r="H128" s="51">
        <v>2</v>
      </c>
      <c r="I128" s="51"/>
      <c r="J128" s="51"/>
      <c r="K128" s="51"/>
      <c r="L128" s="51"/>
      <c r="M128" s="51"/>
      <c r="N128" s="51"/>
      <c r="O128" s="51"/>
      <c r="P128" s="51"/>
    </row>
    <row r="129" spans="1:16" ht="15">
      <c r="A129" s="43" t="s">
        <v>179</v>
      </c>
      <c r="B129" s="51" t="s">
        <v>316</v>
      </c>
      <c r="C129" s="51">
        <v>1</v>
      </c>
      <c r="D129" s="51"/>
      <c r="E129" s="51"/>
      <c r="F129" s="51"/>
      <c r="G129" s="51">
        <v>1</v>
      </c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1:16" ht="15">
      <c r="A130" s="43" t="s">
        <v>180</v>
      </c>
      <c r="B130" s="51"/>
      <c r="C130" s="51">
        <v>4</v>
      </c>
      <c r="D130" s="51">
        <v>2</v>
      </c>
      <c r="E130" s="51">
        <v>10</v>
      </c>
      <c r="F130" s="51">
        <v>25</v>
      </c>
      <c r="G130" s="51">
        <v>14</v>
      </c>
      <c r="H130" s="51">
        <v>27</v>
      </c>
      <c r="I130" s="51"/>
      <c r="J130" s="51"/>
      <c r="K130" s="51"/>
      <c r="L130" s="51">
        <v>1</v>
      </c>
      <c r="M130" s="51"/>
      <c r="N130" s="51"/>
      <c r="O130" s="51">
        <v>17</v>
      </c>
      <c r="P130" s="51">
        <v>1</v>
      </c>
    </row>
    <row r="131" spans="1:16" ht="15" customHeight="1">
      <c r="A131" s="135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7"/>
    </row>
    <row r="132" spans="1:16" ht="15">
      <c r="A132" s="43" t="s">
        <v>181</v>
      </c>
      <c r="B132" s="51" t="s">
        <v>312</v>
      </c>
      <c r="C132" s="51"/>
      <c r="D132" s="51"/>
      <c r="E132" s="51">
        <v>1</v>
      </c>
      <c r="F132" s="51">
        <v>2</v>
      </c>
      <c r="G132" s="51">
        <v>1</v>
      </c>
      <c r="H132" s="51">
        <v>2</v>
      </c>
      <c r="I132" s="51"/>
      <c r="J132" s="51"/>
      <c r="K132" s="51"/>
      <c r="L132" s="51">
        <v>2</v>
      </c>
      <c r="M132" s="51"/>
      <c r="N132" s="51"/>
      <c r="O132" s="51"/>
      <c r="P132" s="51"/>
    </row>
    <row r="133" spans="1:16" ht="15">
      <c r="A133" s="43" t="s">
        <v>182</v>
      </c>
      <c r="B133" s="51" t="s">
        <v>312</v>
      </c>
      <c r="C133" s="51"/>
      <c r="D133" s="51"/>
      <c r="E133" s="51">
        <v>1</v>
      </c>
      <c r="F133" s="51">
        <v>3</v>
      </c>
      <c r="G133" s="51">
        <v>1</v>
      </c>
      <c r="H133" s="51">
        <v>3</v>
      </c>
      <c r="I133" s="51"/>
      <c r="J133" s="51"/>
      <c r="K133" s="51"/>
      <c r="L133" s="51">
        <v>1</v>
      </c>
      <c r="M133" s="51"/>
      <c r="N133" s="51"/>
      <c r="O133" s="51"/>
      <c r="P133" s="51"/>
    </row>
    <row r="134" spans="1:16" ht="15">
      <c r="A134" s="43" t="s">
        <v>183</v>
      </c>
      <c r="B134" s="51" t="s">
        <v>312</v>
      </c>
      <c r="C134" s="51"/>
      <c r="D134" s="51"/>
      <c r="E134" s="51">
        <v>1</v>
      </c>
      <c r="F134" s="51">
        <v>1</v>
      </c>
      <c r="G134" s="51">
        <v>1</v>
      </c>
      <c r="H134" s="51">
        <v>1</v>
      </c>
      <c r="I134" s="51"/>
      <c r="J134" s="51"/>
      <c r="K134" s="51"/>
      <c r="L134" s="51"/>
      <c r="M134" s="51"/>
      <c r="N134" s="51"/>
      <c r="O134" s="51"/>
      <c r="P134" s="51"/>
    </row>
    <row r="135" spans="1:16" ht="15">
      <c r="A135" s="43" t="s">
        <v>184</v>
      </c>
      <c r="B135" s="51" t="s">
        <v>312</v>
      </c>
      <c r="C135" s="51"/>
      <c r="D135" s="51"/>
      <c r="E135" s="51">
        <v>1</v>
      </c>
      <c r="F135" s="51">
        <v>3</v>
      </c>
      <c r="G135" s="51">
        <v>1</v>
      </c>
      <c r="H135" s="51">
        <v>3</v>
      </c>
      <c r="I135" s="51"/>
      <c r="J135" s="51"/>
      <c r="K135" s="51"/>
      <c r="L135" s="51"/>
      <c r="M135" s="51"/>
      <c r="N135" s="51"/>
      <c r="O135" s="51"/>
      <c r="P135" s="51"/>
    </row>
    <row r="136" spans="1:16" ht="15">
      <c r="A136" s="43" t="s">
        <v>185</v>
      </c>
      <c r="B136" s="51" t="s">
        <v>312</v>
      </c>
      <c r="C136" s="51"/>
      <c r="D136" s="51"/>
      <c r="E136" s="51">
        <v>1</v>
      </c>
      <c r="F136" s="51">
        <v>3</v>
      </c>
      <c r="G136" s="51">
        <v>1</v>
      </c>
      <c r="H136" s="51">
        <v>3</v>
      </c>
      <c r="I136" s="51"/>
      <c r="J136" s="51"/>
      <c r="K136" s="51"/>
      <c r="L136" s="51"/>
      <c r="M136" s="51"/>
      <c r="N136" s="51"/>
      <c r="O136" s="51">
        <v>1</v>
      </c>
      <c r="P136" s="51"/>
    </row>
    <row r="137" spans="1:16" ht="15">
      <c r="A137" s="43" t="s">
        <v>186</v>
      </c>
      <c r="B137" s="51" t="s">
        <v>312</v>
      </c>
      <c r="C137" s="51"/>
      <c r="D137" s="51"/>
      <c r="E137" s="51">
        <v>1</v>
      </c>
      <c r="F137" s="51">
        <v>3</v>
      </c>
      <c r="G137" s="51">
        <v>1</v>
      </c>
      <c r="H137" s="51">
        <v>3</v>
      </c>
      <c r="I137" s="51"/>
      <c r="J137" s="51"/>
      <c r="K137" s="51"/>
      <c r="L137" s="51"/>
      <c r="M137" s="51"/>
      <c r="N137" s="51"/>
      <c r="O137" s="51"/>
      <c r="P137" s="51"/>
    </row>
    <row r="138" spans="1:16" ht="15">
      <c r="A138" s="43" t="s">
        <v>187</v>
      </c>
      <c r="B138" s="51" t="s">
        <v>312</v>
      </c>
      <c r="C138" s="51"/>
      <c r="D138" s="51"/>
      <c r="E138" s="51">
        <v>1</v>
      </c>
      <c r="F138" s="51">
        <v>2</v>
      </c>
      <c r="G138" s="51">
        <v>1</v>
      </c>
      <c r="H138" s="51">
        <v>2</v>
      </c>
      <c r="I138" s="51">
        <v>1</v>
      </c>
      <c r="J138" s="51">
        <v>2</v>
      </c>
      <c r="K138" s="51"/>
      <c r="L138" s="51"/>
      <c r="M138" s="51"/>
      <c r="N138" s="51"/>
      <c r="O138" s="51"/>
      <c r="P138" s="51"/>
    </row>
    <row r="139" spans="1:16" ht="15">
      <c r="A139" s="43" t="s">
        <v>188</v>
      </c>
      <c r="B139" s="51" t="s">
        <v>312</v>
      </c>
      <c r="C139" s="51"/>
      <c r="D139" s="51"/>
      <c r="E139" s="51">
        <v>1</v>
      </c>
      <c r="F139" s="51">
        <v>3</v>
      </c>
      <c r="G139" s="51">
        <v>1</v>
      </c>
      <c r="H139" s="51">
        <v>3</v>
      </c>
      <c r="I139" s="51"/>
      <c r="J139" s="51"/>
      <c r="K139" s="51"/>
      <c r="L139" s="51"/>
      <c r="M139" s="51"/>
      <c r="N139" s="51"/>
      <c r="O139" s="51"/>
      <c r="P139" s="51"/>
    </row>
    <row r="140" spans="1:16" ht="15">
      <c r="A140" s="43" t="s">
        <v>189</v>
      </c>
      <c r="B140" s="112" t="s">
        <v>312</v>
      </c>
      <c r="C140" s="112"/>
      <c r="D140" s="112"/>
      <c r="E140" s="112">
        <v>1</v>
      </c>
      <c r="F140" s="112">
        <v>4</v>
      </c>
      <c r="G140" s="112">
        <v>1</v>
      </c>
      <c r="H140" s="112">
        <v>4</v>
      </c>
      <c r="I140" s="112"/>
      <c r="J140" s="112"/>
      <c r="K140" s="112"/>
      <c r="L140" s="112">
        <v>2</v>
      </c>
      <c r="M140" s="112"/>
      <c r="N140" s="112"/>
      <c r="O140" s="112">
        <v>4</v>
      </c>
      <c r="P140" s="112">
        <v>1</v>
      </c>
    </row>
    <row r="141" spans="1:16" ht="15">
      <c r="A141" s="43" t="s">
        <v>190</v>
      </c>
      <c r="B141" s="51" t="s">
        <v>312</v>
      </c>
      <c r="C141" s="51"/>
      <c r="D141" s="51"/>
      <c r="E141" s="51">
        <v>1</v>
      </c>
      <c r="F141" s="51">
        <v>3</v>
      </c>
      <c r="G141" s="51">
        <v>1</v>
      </c>
      <c r="H141" s="51">
        <v>3</v>
      </c>
      <c r="I141" s="51"/>
      <c r="J141" s="51"/>
      <c r="K141" s="51"/>
      <c r="L141" s="51">
        <v>1</v>
      </c>
      <c r="M141" s="51"/>
      <c r="N141" s="51"/>
      <c r="O141" s="51"/>
      <c r="P141" s="51"/>
    </row>
    <row r="142" spans="1:16" ht="15">
      <c r="A142" s="43" t="s">
        <v>191</v>
      </c>
      <c r="B142" s="51" t="s">
        <v>312</v>
      </c>
      <c r="C142" s="51"/>
      <c r="D142" s="51"/>
      <c r="E142" s="51">
        <v>1</v>
      </c>
      <c r="F142" s="51">
        <v>2</v>
      </c>
      <c r="G142" s="51">
        <v>1</v>
      </c>
      <c r="H142" s="51">
        <v>2</v>
      </c>
      <c r="I142" s="51">
        <v>1</v>
      </c>
      <c r="J142" s="51">
        <v>2</v>
      </c>
      <c r="K142" s="51"/>
      <c r="L142" s="51"/>
      <c r="M142" s="51"/>
      <c r="N142" s="51"/>
      <c r="O142" s="51"/>
      <c r="P142" s="51"/>
    </row>
    <row r="143" spans="1:16" ht="15">
      <c r="A143" s="43" t="s">
        <v>192</v>
      </c>
      <c r="B143" s="51" t="s">
        <v>312</v>
      </c>
      <c r="C143" s="51"/>
      <c r="D143" s="51"/>
      <c r="E143" s="51">
        <v>1</v>
      </c>
      <c r="F143" s="51">
        <v>2</v>
      </c>
      <c r="G143" s="51">
        <v>1</v>
      </c>
      <c r="H143" s="51">
        <v>2</v>
      </c>
      <c r="I143" s="51"/>
      <c r="J143" s="51"/>
      <c r="K143" s="51"/>
      <c r="L143" s="51"/>
      <c r="M143" s="51"/>
      <c r="N143" s="51"/>
      <c r="O143" s="51"/>
      <c r="P143" s="51"/>
    </row>
    <row r="144" spans="1:16" ht="15">
      <c r="A144" s="43" t="s">
        <v>193</v>
      </c>
      <c r="B144" s="51" t="s">
        <v>312</v>
      </c>
      <c r="C144" s="51"/>
      <c r="D144" s="51"/>
      <c r="E144" s="51">
        <v>1</v>
      </c>
      <c r="F144" s="51">
        <v>3</v>
      </c>
      <c r="G144" s="51">
        <v>1</v>
      </c>
      <c r="H144" s="51">
        <v>3</v>
      </c>
      <c r="I144" s="51"/>
      <c r="J144" s="51"/>
      <c r="K144" s="51"/>
      <c r="L144" s="51"/>
      <c r="M144" s="51"/>
      <c r="N144" s="51"/>
      <c r="O144" s="51"/>
      <c r="P144" s="51"/>
    </row>
    <row r="145" spans="1:16" ht="15">
      <c r="A145" s="43" t="s">
        <v>194</v>
      </c>
      <c r="B145" s="51" t="s">
        <v>312</v>
      </c>
      <c r="C145" s="51"/>
      <c r="D145" s="51"/>
      <c r="E145" s="51">
        <v>1</v>
      </c>
      <c r="F145" s="51">
        <v>1</v>
      </c>
      <c r="G145" s="51">
        <v>1</v>
      </c>
      <c r="H145" s="51">
        <v>1</v>
      </c>
      <c r="I145" s="51"/>
      <c r="J145" s="51"/>
      <c r="K145" s="51"/>
      <c r="L145" s="51"/>
      <c r="M145" s="51"/>
      <c r="N145" s="51"/>
      <c r="O145" s="51"/>
      <c r="P145" s="51"/>
    </row>
    <row r="146" spans="1:16" ht="15">
      <c r="A146" s="43" t="s">
        <v>195</v>
      </c>
      <c r="B146" s="51" t="s">
        <v>315</v>
      </c>
      <c r="C146" s="51">
        <v>1</v>
      </c>
      <c r="D146" s="51"/>
      <c r="E146" s="51"/>
      <c r="F146" s="51">
        <v>4</v>
      </c>
      <c r="G146" s="51">
        <v>1</v>
      </c>
      <c r="H146" s="51">
        <v>4</v>
      </c>
      <c r="I146" s="51"/>
      <c r="J146" s="51"/>
      <c r="K146" s="51"/>
      <c r="L146" s="51"/>
      <c r="M146" s="51"/>
      <c r="N146" s="51"/>
      <c r="O146" s="51"/>
      <c r="P146" s="51">
        <v>1</v>
      </c>
    </row>
    <row r="147" spans="1:16" ht="15">
      <c r="A147" s="43" t="s">
        <v>196</v>
      </c>
      <c r="B147" s="51" t="s">
        <v>315</v>
      </c>
      <c r="C147" s="51">
        <v>1</v>
      </c>
      <c r="D147" s="51"/>
      <c r="E147" s="51"/>
      <c r="F147" s="51">
        <v>2</v>
      </c>
      <c r="G147" s="51">
        <v>1</v>
      </c>
      <c r="H147" s="51">
        <v>2</v>
      </c>
      <c r="I147" s="51"/>
      <c r="J147" s="51"/>
      <c r="K147" s="51"/>
      <c r="L147" s="51"/>
      <c r="M147" s="51"/>
      <c r="N147" s="51"/>
      <c r="O147" s="51">
        <v>3</v>
      </c>
      <c r="P147" s="51">
        <v>1</v>
      </c>
    </row>
    <row r="148" spans="1:16" ht="15">
      <c r="A148" s="43" t="s">
        <v>197</v>
      </c>
      <c r="B148" s="51" t="s">
        <v>316</v>
      </c>
      <c r="C148" s="51">
        <v>1</v>
      </c>
      <c r="D148" s="51"/>
      <c r="E148" s="51"/>
      <c r="F148" s="51"/>
      <c r="G148" s="51">
        <v>1</v>
      </c>
      <c r="H148" s="51"/>
      <c r="I148" s="51"/>
      <c r="J148" s="51"/>
      <c r="K148" s="51"/>
      <c r="L148" s="51"/>
      <c r="M148" s="51"/>
      <c r="N148" s="51"/>
      <c r="O148" s="51"/>
      <c r="P148" s="51"/>
    </row>
    <row r="149" spans="1:16" ht="15">
      <c r="A149" s="43" t="s">
        <v>198</v>
      </c>
      <c r="B149" s="51"/>
      <c r="C149" s="51">
        <v>3</v>
      </c>
      <c r="D149" s="51"/>
      <c r="E149" s="51">
        <v>14</v>
      </c>
      <c r="F149" s="51">
        <v>41</v>
      </c>
      <c r="G149" s="51">
        <v>17</v>
      </c>
      <c r="H149" s="51">
        <v>41</v>
      </c>
      <c r="I149" s="51">
        <v>2</v>
      </c>
      <c r="J149" s="51">
        <v>4</v>
      </c>
      <c r="K149" s="51"/>
      <c r="L149" s="51">
        <v>6</v>
      </c>
      <c r="M149" s="51"/>
      <c r="N149" s="51"/>
      <c r="O149" s="51">
        <v>8</v>
      </c>
      <c r="P149" s="51">
        <v>3</v>
      </c>
    </row>
    <row r="150" spans="1:16" ht="15" customHeight="1">
      <c r="A150" s="144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6"/>
    </row>
    <row r="151" spans="1:16" ht="15">
      <c r="A151" s="43" t="s">
        <v>199</v>
      </c>
      <c r="B151" s="52" t="s">
        <v>315</v>
      </c>
      <c r="C151" s="52">
        <v>1</v>
      </c>
      <c r="D151" s="52">
        <v>33</v>
      </c>
      <c r="E151" s="52"/>
      <c r="F151" s="52"/>
      <c r="G151" s="52">
        <v>1</v>
      </c>
      <c r="H151" s="52">
        <v>33</v>
      </c>
      <c r="I151" s="52"/>
      <c r="J151" s="52"/>
      <c r="K151" s="52"/>
      <c r="L151" s="52"/>
      <c r="M151" s="52"/>
      <c r="N151" s="52"/>
      <c r="O151" s="52"/>
      <c r="P151" s="52">
        <v>15</v>
      </c>
    </row>
    <row r="152" spans="1:16" ht="15" customHeight="1">
      <c r="A152" s="152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4"/>
    </row>
    <row r="153" spans="1:16" ht="15">
      <c r="A153" s="43" t="s">
        <v>200</v>
      </c>
      <c r="B153" s="52" t="s">
        <v>312</v>
      </c>
      <c r="C153" s="52"/>
      <c r="D153" s="52"/>
      <c r="E153" s="52">
        <v>1</v>
      </c>
      <c r="F153" s="52">
        <v>2</v>
      </c>
      <c r="G153" s="52">
        <v>1</v>
      </c>
      <c r="H153" s="52">
        <v>2</v>
      </c>
      <c r="I153" s="52"/>
      <c r="J153" s="52"/>
      <c r="K153" s="52"/>
      <c r="L153" s="52"/>
      <c r="M153" s="52"/>
      <c r="N153" s="52"/>
      <c r="O153" s="52"/>
      <c r="P153" s="52"/>
    </row>
    <row r="154" spans="1:16" ht="15">
      <c r="A154" s="43" t="s">
        <v>201</v>
      </c>
      <c r="B154" s="51" t="s">
        <v>312</v>
      </c>
      <c r="C154" s="51"/>
      <c r="D154" s="51"/>
      <c r="E154" s="51">
        <v>1</v>
      </c>
      <c r="F154" s="51">
        <v>2</v>
      </c>
      <c r="G154" s="51">
        <v>1</v>
      </c>
      <c r="H154" s="51">
        <v>2</v>
      </c>
      <c r="I154" s="51"/>
      <c r="J154" s="51"/>
      <c r="K154" s="51"/>
      <c r="L154" s="51"/>
      <c r="M154" s="51"/>
      <c r="N154" s="51"/>
      <c r="O154" s="51"/>
      <c r="P154" s="51"/>
    </row>
    <row r="155" spans="1:16" ht="15">
      <c r="A155" s="43" t="s">
        <v>202</v>
      </c>
      <c r="B155" s="51" t="s">
        <v>312</v>
      </c>
      <c r="C155" s="51"/>
      <c r="D155" s="51"/>
      <c r="E155" s="51">
        <v>1</v>
      </c>
      <c r="F155" s="51">
        <v>3</v>
      </c>
      <c r="G155" s="51">
        <v>1</v>
      </c>
      <c r="H155" s="51">
        <v>3</v>
      </c>
      <c r="I155" s="51"/>
      <c r="J155" s="51"/>
      <c r="K155" s="51"/>
      <c r="L155" s="51"/>
      <c r="M155" s="51"/>
      <c r="N155" s="51"/>
      <c r="O155" s="51">
        <v>1</v>
      </c>
      <c r="P155" s="51"/>
    </row>
    <row r="156" spans="1:16" ht="15">
      <c r="A156" s="43" t="s">
        <v>203</v>
      </c>
      <c r="B156" s="51" t="s">
        <v>312</v>
      </c>
      <c r="C156" s="51"/>
      <c r="D156" s="51"/>
      <c r="E156" s="51">
        <v>1</v>
      </c>
      <c r="F156" s="51">
        <v>1</v>
      </c>
      <c r="G156" s="51">
        <v>1</v>
      </c>
      <c r="H156" s="51">
        <v>1</v>
      </c>
      <c r="I156" s="51"/>
      <c r="J156" s="51"/>
      <c r="K156" s="51"/>
      <c r="L156" s="51"/>
      <c r="M156" s="51"/>
      <c r="N156" s="51"/>
      <c r="O156" s="51"/>
      <c r="P156" s="51"/>
    </row>
    <row r="157" spans="1:16" ht="15">
      <c r="A157" s="43" t="s">
        <v>204</v>
      </c>
      <c r="B157" s="52" t="s">
        <v>312</v>
      </c>
      <c r="C157" s="52"/>
      <c r="D157" s="52"/>
      <c r="E157" s="52">
        <v>1</v>
      </c>
      <c r="F157" s="52">
        <v>2</v>
      </c>
      <c r="G157" s="52">
        <v>1</v>
      </c>
      <c r="H157" s="52">
        <v>2</v>
      </c>
      <c r="I157" s="52"/>
      <c r="J157" s="52"/>
      <c r="K157" s="52"/>
      <c r="L157" s="52"/>
      <c r="M157" s="52"/>
      <c r="N157" s="52"/>
      <c r="O157" s="52"/>
      <c r="P157" s="52"/>
    </row>
    <row r="158" spans="1:16" ht="15">
      <c r="A158" s="43" t="s">
        <v>205</v>
      </c>
      <c r="B158" s="51" t="s">
        <v>315</v>
      </c>
      <c r="C158" s="51">
        <v>1</v>
      </c>
      <c r="D158" s="51">
        <v>3</v>
      </c>
      <c r="E158" s="51"/>
      <c r="F158" s="51">
        <v>1</v>
      </c>
      <c r="G158" s="51">
        <v>1</v>
      </c>
      <c r="H158" s="51">
        <v>4</v>
      </c>
      <c r="I158" s="51"/>
      <c r="J158" s="51"/>
      <c r="K158" s="51"/>
      <c r="L158" s="51"/>
      <c r="M158" s="51"/>
      <c r="N158" s="51"/>
      <c r="O158" s="51"/>
      <c r="P158" s="51">
        <v>1</v>
      </c>
    </row>
    <row r="159" spans="1:16" ht="15">
      <c r="A159" s="43" t="s">
        <v>206</v>
      </c>
      <c r="B159" s="51" t="s">
        <v>316</v>
      </c>
      <c r="C159" s="51">
        <v>1</v>
      </c>
      <c r="D159" s="51"/>
      <c r="E159" s="51"/>
      <c r="F159" s="51"/>
      <c r="G159" s="51">
        <v>1</v>
      </c>
      <c r="H159" s="51"/>
      <c r="I159" s="51"/>
      <c r="J159" s="51"/>
      <c r="K159" s="51"/>
      <c r="L159" s="51"/>
      <c r="M159" s="51"/>
      <c r="N159" s="51"/>
      <c r="O159" s="51"/>
      <c r="P159" s="51"/>
    </row>
    <row r="160" spans="1:16" ht="15">
      <c r="A160" s="43" t="s">
        <v>207</v>
      </c>
      <c r="B160" s="51"/>
      <c r="C160" s="51">
        <v>2</v>
      </c>
      <c r="D160" s="51">
        <v>3</v>
      </c>
      <c r="E160" s="51">
        <v>5</v>
      </c>
      <c r="F160" s="51">
        <v>11</v>
      </c>
      <c r="G160" s="51">
        <v>7</v>
      </c>
      <c r="H160" s="51">
        <v>14</v>
      </c>
      <c r="I160" s="51"/>
      <c r="J160" s="51"/>
      <c r="K160" s="51"/>
      <c r="L160" s="51"/>
      <c r="M160" s="51"/>
      <c r="N160" s="51"/>
      <c r="O160" s="51">
        <v>1</v>
      </c>
      <c r="P160" s="51">
        <f>SUM(P153:P159)</f>
        <v>1</v>
      </c>
    </row>
    <row r="161" spans="1:16" ht="15" customHeight="1">
      <c r="A161" s="135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7"/>
    </row>
    <row r="162" spans="1:16" ht="15">
      <c r="A162" s="43" t="s">
        <v>208</v>
      </c>
      <c r="B162" s="102" t="s">
        <v>312</v>
      </c>
      <c r="C162" s="102"/>
      <c r="D162" s="102"/>
      <c r="E162" s="102">
        <v>1</v>
      </c>
      <c r="F162" s="102">
        <v>1</v>
      </c>
      <c r="G162" s="102">
        <v>1</v>
      </c>
      <c r="H162" s="102">
        <v>1</v>
      </c>
      <c r="I162" s="102"/>
      <c r="J162" s="102"/>
      <c r="K162" s="102"/>
      <c r="L162" s="102"/>
      <c r="M162" s="102"/>
      <c r="N162" s="102"/>
      <c r="O162" s="102"/>
      <c r="P162" s="102"/>
    </row>
    <row r="163" spans="1:16" ht="15">
      <c r="A163" s="43" t="s">
        <v>209</v>
      </c>
      <c r="B163" s="52" t="s">
        <v>312</v>
      </c>
      <c r="C163" s="52"/>
      <c r="D163" s="52"/>
      <c r="E163" s="52">
        <v>1</v>
      </c>
      <c r="F163" s="52">
        <v>2</v>
      </c>
      <c r="G163" s="52">
        <v>1</v>
      </c>
      <c r="H163" s="52">
        <v>2</v>
      </c>
      <c r="I163" s="52"/>
      <c r="J163" s="52"/>
      <c r="K163" s="52"/>
      <c r="L163" s="52"/>
      <c r="M163" s="52"/>
      <c r="N163" s="52"/>
      <c r="O163" s="52"/>
      <c r="P163" s="52"/>
    </row>
    <row r="164" spans="1:16" ht="15">
      <c r="A164" s="43" t="s">
        <v>210</v>
      </c>
      <c r="B164" s="51" t="s">
        <v>312</v>
      </c>
      <c r="C164" s="51"/>
      <c r="D164" s="51"/>
      <c r="E164" s="51">
        <v>1</v>
      </c>
      <c r="F164" s="51">
        <v>5</v>
      </c>
      <c r="G164" s="51">
        <v>1</v>
      </c>
      <c r="H164" s="51">
        <v>5</v>
      </c>
      <c r="I164" s="51"/>
      <c r="J164" s="51"/>
      <c r="K164" s="51"/>
      <c r="L164" s="51"/>
      <c r="M164" s="51"/>
      <c r="N164" s="51"/>
      <c r="O164" s="51">
        <v>5</v>
      </c>
      <c r="P164" s="51">
        <v>1</v>
      </c>
    </row>
    <row r="165" spans="1:16" ht="15">
      <c r="A165" s="43" t="s">
        <v>211</v>
      </c>
      <c r="B165" s="52" t="s">
        <v>312</v>
      </c>
      <c r="C165" s="52"/>
      <c r="D165" s="52"/>
      <c r="E165" s="52">
        <v>1</v>
      </c>
      <c r="F165" s="52">
        <v>1</v>
      </c>
      <c r="G165" s="52">
        <v>1</v>
      </c>
      <c r="H165" s="52">
        <v>1</v>
      </c>
      <c r="I165" s="52"/>
      <c r="J165" s="52"/>
      <c r="K165" s="52"/>
      <c r="L165" s="52"/>
      <c r="M165" s="52"/>
      <c r="N165" s="52"/>
      <c r="O165" s="52"/>
      <c r="P165" s="52"/>
    </row>
    <row r="166" spans="1:16" ht="15">
      <c r="A166" s="43" t="s">
        <v>212</v>
      </c>
      <c r="B166" s="51" t="s">
        <v>312</v>
      </c>
      <c r="C166" s="51"/>
      <c r="D166" s="51"/>
      <c r="E166" s="51">
        <v>1</v>
      </c>
      <c r="F166" s="51"/>
      <c r="G166" s="51">
        <v>1</v>
      </c>
      <c r="H166" s="51"/>
      <c r="I166" s="51"/>
      <c r="J166" s="51"/>
      <c r="K166" s="51"/>
      <c r="L166" s="51"/>
      <c r="M166" s="51"/>
      <c r="N166" s="51"/>
      <c r="O166" s="51">
        <v>7</v>
      </c>
      <c r="P166" s="51"/>
    </row>
    <row r="167" spans="1:16" ht="15">
      <c r="A167" s="43" t="s">
        <v>213</v>
      </c>
      <c r="B167" s="51" t="s">
        <v>312</v>
      </c>
      <c r="C167" s="51"/>
      <c r="D167" s="51"/>
      <c r="E167" s="51">
        <v>1</v>
      </c>
      <c r="F167" s="51"/>
      <c r="G167" s="51">
        <v>1</v>
      </c>
      <c r="H167" s="51"/>
      <c r="I167" s="51"/>
      <c r="J167" s="51"/>
      <c r="K167" s="51"/>
      <c r="L167" s="51"/>
      <c r="M167" s="51"/>
      <c r="N167" s="51"/>
      <c r="O167" s="51">
        <v>7</v>
      </c>
      <c r="P167" s="51"/>
    </row>
    <row r="168" spans="1:16" ht="15">
      <c r="A168" s="43" t="s">
        <v>214</v>
      </c>
      <c r="B168" s="51" t="s">
        <v>312</v>
      </c>
      <c r="C168" s="51"/>
      <c r="D168" s="51"/>
      <c r="E168" s="51">
        <v>1</v>
      </c>
      <c r="F168" s="51">
        <v>1</v>
      </c>
      <c r="G168" s="51">
        <v>1</v>
      </c>
      <c r="H168" s="51">
        <v>1</v>
      </c>
      <c r="I168" s="51">
        <v>1</v>
      </c>
      <c r="J168" s="51">
        <v>1</v>
      </c>
      <c r="K168" s="51"/>
      <c r="L168" s="51"/>
      <c r="M168" s="51"/>
      <c r="N168" s="51"/>
      <c r="O168" s="51"/>
      <c r="P168" s="51"/>
    </row>
    <row r="169" spans="1:16" ht="15">
      <c r="A169" s="43" t="s">
        <v>215</v>
      </c>
      <c r="B169" s="51" t="s">
        <v>312</v>
      </c>
      <c r="C169" s="51"/>
      <c r="D169" s="51"/>
      <c r="E169" s="51">
        <v>1</v>
      </c>
      <c r="F169" s="51">
        <v>2</v>
      </c>
      <c r="G169" s="51">
        <v>1</v>
      </c>
      <c r="H169" s="51">
        <v>2</v>
      </c>
      <c r="I169" s="51"/>
      <c r="J169" s="51"/>
      <c r="K169" s="51"/>
      <c r="L169" s="51"/>
      <c r="M169" s="51"/>
      <c r="N169" s="51"/>
      <c r="O169" s="51"/>
      <c r="P169" s="51"/>
    </row>
    <row r="170" spans="1:16" ht="15">
      <c r="A170" s="43" t="s">
        <v>216</v>
      </c>
      <c r="B170" s="52" t="s">
        <v>312</v>
      </c>
      <c r="C170" s="52"/>
      <c r="D170" s="52"/>
      <c r="E170" s="52">
        <v>1</v>
      </c>
      <c r="F170" s="52"/>
      <c r="G170" s="52">
        <v>1</v>
      </c>
      <c r="H170" s="52"/>
      <c r="I170" s="52"/>
      <c r="J170" s="52"/>
      <c r="K170" s="52"/>
      <c r="L170" s="52"/>
      <c r="M170" s="52"/>
      <c r="N170" s="52"/>
      <c r="O170" s="52"/>
      <c r="P170" s="52"/>
    </row>
    <row r="171" spans="1:16" ht="15">
      <c r="A171" s="43" t="s">
        <v>217</v>
      </c>
      <c r="B171" s="51" t="s">
        <v>313</v>
      </c>
      <c r="C171" s="51">
        <v>1</v>
      </c>
      <c r="D171" s="51"/>
      <c r="E171" s="51"/>
      <c r="F171" s="51"/>
      <c r="G171" s="51">
        <v>1</v>
      </c>
      <c r="H171" s="51"/>
      <c r="I171" s="51"/>
      <c r="J171" s="51"/>
      <c r="K171" s="51"/>
      <c r="L171" s="51"/>
      <c r="M171" s="51"/>
      <c r="N171" s="51"/>
      <c r="O171" s="51"/>
      <c r="P171" s="51">
        <v>1</v>
      </c>
    </row>
    <row r="172" spans="1:16" ht="15">
      <c r="A172" s="43" t="s">
        <v>218</v>
      </c>
      <c r="B172" s="51" t="s">
        <v>314</v>
      </c>
      <c r="C172" s="51">
        <v>1</v>
      </c>
      <c r="D172" s="51">
        <v>3</v>
      </c>
      <c r="E172" s="51"/>
      <c r="F172" s="51"/>
      <c r="G172" s="51">
        <v>1</v>
      </c>
      <c r="H172" s="51">
        <v>3</v>
      </c>
      <c r="I172" s="51">
        <v>1</v>
      </c>
      <c r="J172" s="51">
        <v>3</v>
      </c>
      <c r="K172" s="51"/>
      <c r="L172" s="51"/>
      <c r="M172" s="51"/>
      <c r="N172" s="51"/>
      <c r="O172" s="51"/>
      <c r="P172" s="51">
        <v>1</v>
      </c>
    </row>
    <row r="173" spans="1:16" ht="15">
      <c r="A173" s="43" t="s">
        <v>219</v>
      </c>
      <c r="B173" s="51"/>
      <c r="C173" s="51">
        <v>2</v>
      </c>
      <c r="D173" s="51">
        <v>3</v>
      </c>
      <c r="E173" s="51">
        <v>9</v>
      </c>
      <c r="F173" s="51">
        <v>12</v>
      </c>
      <c r="G173" s="51">
        <v>11</v>
      </c>
      <c r="H173" s="51">
        <v>15</v>
      </c>
      <c r="I173" s="51">
        <v>2</v>
      </c>
      <c r="J173" s="51">
        <v>4</v>
      </c>
      <c r="K173" s="51"/>
      <c r="L173" s="51"/>
      <c r="M173" s="51"/>
      <c r="N173" s="51"/>
      <c r="O173" s="51">
        <v>19</v>
      </c>
      <c r="P173" s="51">
        <v>3</v>
      </c>
    </row>
    <row r="174" spans="1:16" ht="15" customHeight="1">
      <c r="A174" s="135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7"/>
    </row>
    <row r="175" spans="1:16" ht="15">
      <c r="A175" s="43" t="s">
        <v>220</v>
      </c>
      <c r="B175" s="51" t="s">
        <v>312</v>
      </c>
      <c r="C175" s="51"/>
      <c r="D175" s="51"/>
      <c r="E175" s="51">
        <v>1</v>
      </c>
      <c r="F175" s="51">
        <v>2</v>
      </c>
      <c r="G175" s="51">
        <v>1</v>
      </c>
      <c r="H175" s="51">
        <v>2</v>
      </c>
      <c r="I175" s="51">
        <v>1</v>
      </c>
      <c r="J175" s="51">
        <v>2</v>
      </c>
      <c r="K175" s="51"/>
      <c r="L175" s="51"/>
      <c r="M175" s="51"/>
      <c r="N175" s="51"/>
      <c r="O175" s="51"/>
      <c r="P175" s="51"/>
    </row>
    <row r="176" spans="1:16" ht="15">
      <c r="A176" s="43" t="s">
        <v>221</v>
      </c>
      <c r="B176" s="51" t="s">
        <v>312</v>
      </c>
      <c r="C176" s="51"/>
      <c r="D176" s="51"/>
      <c r="E176" s="51">
        <v>1</v>
      </c>
      <c r="F176" s="51">
        <v>3</v>
      </c>
      <c r="G176" s="51">
        <v>1</v>
      </c>
      <c r="H176" s="51">
        <v>3</v>
      </c>
      <c r="I176" s="51"/>
      <c r="J176" s="51"/>
      <c r="K176" s="51"/>
      <c r="L176" s="51"/>
      <c r="M176" s="51"/>
      <c r="N176" s="51"/>
      <c r="O176" s="51"/>
      <c r="P176" s="51"/>
    </row>
    <row r="177" spans="1:16" ht="15">
      <c r="A177" s="43" t="s">
        <v>222</v>
      </c>
      <c r="B177" s="51" t="s">
        <v>312</v>
      </c>
      <c r="C177" s="51"/>
      <c r="D177" s="51"/>
      <c r="E177" s="51">
        <v>1</v>
      </c>
      <c r="F177" s="51">
        <v>3</v>
      </c>
      <c r="G177" s="51">
        <v>1</v>
      </c>
      <c r="H177" s="51">
        <v>3</v>
      </c>
      <c r="I177" s="51"/>
      <c r="J177" s="51"/>
      <c r="K177" s="51"/>
      <c r="L177" s="51"/>
      <c r="M177" s="51"/>
      <c r="N177" s="51"/>
      <c r="O177" s="51"/>
      <c r="P177" s="51">
        <v>1</v>
      </c>
    </row>
    <row r="178" spans="1:16" ht="15">
      <c r="A178" s="43" t="s">
        <v>331</v>
      </c>
      <c r="B178" s="51" t="s">
        <v>312</v>
      </c>
      <c r="C178" s="51"/>
      <c r="D178" s="51"/>
      <c r="E178" s="51">
        <v>1</v>
      </c>
      <c r="F178" s="51">
        <v>3</v>
      </c>
      <c r="G178" s="51">
        <v>1</v>
      </c>
      <c r="H178" s="51">
        <v>3</v>
      </c>
      <c r="I178" s="51"/>
      <c r="J178" s="51"/>
      <c r="K178" s="51"/>
      <c r="L178" s="51"/>
      <c r="M178" s="51"/>
      <c r="N178" s="51"/>
      <c r="O178" s="51">
        <v>1</v>
      </c>
      <c r="P178" s="51"/>
    </row>
    <row r="179" spans="1:16" ht="15">
      <c r="A179" s="43" t="s">
        <v>223</v>
      </c>
      <c r="B179" s="51" t="s">
        <v>312</v>
      </c>
      <c r="C179" s="51"/>
      <c r="D179" s="51"/>
      <c r="E179" s="51">
        <v>1</v>
      </c>
      <c r="F179" s="51"/>
      <c r="G179" s="51">
        <v>1</v>
      </c>
      <c r="H179" s="51"/>
      <c r="I179" s="51"/>
      <c r="J179" s="51"/>
      <c r="K179" s="51"/>
      <c r="L179" s="51"/>
      <c r="M179" s="51"/>
      <c r="N179" s="51"/>
      <c r="O179" s="51"/>
      <c r="P179" s="51"/>
    </row>
    <row r="180" spans="1:16" ht="15">
      <c r="A180" s="43" t="s">
        <v>224</v>
      </c>
      <c r="B180" s="51" t="s">
        <v>315</v>
      </c>
      <c r="C180" s="51">
        <v>1</v>
      </c>
      <c r="D180" s="51"/>
      <c r="E180" s="51"/>
      <c r="F180" s="51">
        <v>3</v>
      </c>
      <c r="G180" s="51">
        <v>1</v>
      </c>
      <c r="H180" s="51">
        <v>3</v>
      </c>
      <c r="I180" s="51"/>
      <c r="J180" s="51"/>
      <c r="K180" s="51"/>
      <c r="L180" s="51"/>
      <c r="M180" s="51"/>
      <c r="N180" s="51"/>
      <c r="O180" s="51">
        <v>2</v>
      </c>
      <c r="P180" s="51">
        <v>1</v>
      </c>
    </row>
    <row r="181" spans="1:16" ht="15">
      <c r="A181" s="43" t="s">
        <v>225</v>
      </c>
      <c r="B181" s="51" t="s">
        <v>315</v>
      </c>
      <c r="C181" s="51">
        <v>1</v>
      </c>
      <c r="D181" s="51">
        <v>1</v>
      </c>
      <c r="E181" s="51"/>
      <c r="F181" s="51">
        <v>5</v>
      </c>
      <c r="G181" s="51">
        <v>1</v>
      </c>
      <c r="H181" s="51">
        <v>6</v>
      </c>
      <c r="I181" s="51">
        <v>1</v>
      </c>
      <c r="J181" s="51">
        <v>6</v>
      </c>
      <c r="K181" s="51"/>
      <c r="L181" s="51"/>
      <c r="M181" s="51"/>
      <c r="N181" s="51"/>
      <c r="O181" s="51"/>
      <c r="P181" s="51">
        <v>1</v>
      </c>
    </row>
    <row r="182" spans="1:16" ht="15">
      <c r="A182" s="43" t="s">
        <v>226</v>
      </c>
      <c r="B182" s="51" t="s">
        <v>316</v>
      </c>
      <c r="C182" s="51">
        <v>1</v>
      </c>
      <c r="D182" s="51"/>
      <c r="E182" s="51"/>
      <c r="F182" s="51"/>
      <c r="G182" s="51">
        <v>1</v>
      </c>
      <c r="H182" s="51">
        <v>0</v>
      </c>
      <c r="I182" s="51"/>
      <c r="J182" s="51"/>
      <c r="K182" s="51"/>
      <c r="L182" s="51"/>
      <c r="M182" s="51"/>
      <c r="N182" s="51"/>
      <c r="O182" s="51"/>
      <c r="P182" s="51"/>
    </row>
    <row r="183" spans="1:16" ht="15">
      <c r="A183" s="43" t="s">
        <v>227</v>
      </c>
      <c r="B183" s="51"/>
      <c r="C183" s="51">
        <v>3</v>
      </c>
      <c r="D183" s="51">
        <v>1</v>
      </c>
      <c r="E183" s="51">
        <v>5</v>
      </c>
      <c r="F183" s="51">
        <v>19</v>
      </c>
      <c r="G183" s="51">
        <v>8</v>
      </c>
      <c r="H183" s="51">
        <v>20</v>
      </c>
      <c r="I183" s="51">
        <v>2</v>
      </c>
      <c r="J183" s="51">
        <v>8</v>
      </c>
      <c r="K183" s="51"/>
      <c r="L183" s="51"/>
      <c r="M183" s="51"/>
      <c r="N183" s="51"/>
      <c r="O183" s="51">
        <v>3</v>
      </c>
      <c r="P183" s="51">
        <v>3</v>
      </c>
    </row>
    <row r="184" spans="1:16" ht="15" customHeight="1">
      <c r="A184" s="144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1:16" ht="15">
      <c r="A185" s="43" t="s">
        <v>228</v>
      </c>
      <c r="B185" s="52" t="s">
        <v>312</v>
      </c>
      <c r="C185" s="52"/>
      <c r="D185" s="52"/>
      <c r="E185" s="52">
        <v>1</v>
      </c>
      <c r="F185" s="52">
        <v>3</v>
      </c>
      <c r="G185" s="52">
        <v>1</v>
      </c>
      <c r="H185" s="114">
        <v>3</v>
      </c>
      <c r="I185" s="52"/>
      <c r="J185" s="52"/>
      <c r="K185" s="52"/>
      <c r="L185" s="52"/>
      <c r="M185" s="52"/>
      <c r="N185" s="52"/>
      <c r="O185" s="52"/>
      <c r="P185" s="52"/>
    </row>
    <row r="186" spans="1:16" ht="15">
      <c r="A186" s="43" t="s">
        <v>229</v>
      </c>
      <c r="B186" s="116" t="s">
        <v>312</v>
      </c>
      <c r="C186" s="52"/>
      <c r="D186" s="52"/>
      <c r="E186" s="52">
        <v>1</v>
      </c>
      <c r="F186" s="52">
        <v>3</v>
      </c>
      <c r="G186" s="52">
        <v>1</v>
      </c>
      <c r="H186" s="52">
        <v>3</v>
      </c>
      <c r="I186" s="52"/>
      <c r="J186" s="52"/>
      <c r="K186" s="52"/>
      <c r="L186" s="52"/>
      <c r="M186" s="52"/>
      <c r="N186" s="52"/>
      <c r="O186" s="52"/>
      <c r="P186" s="52"/>
    </row>
    <row r="187" spans="1:16" ht="15">
      <c r="A187" s="43" t="s">
        <v>230</v>
      </c>
      <c r="B187" s="52" t="s">
        <v>312</v>
      </c>
      <c r="C187" s="52"/>
      <c r="D187" s="52"/>
      <c r="E187" s="52">
        <v>1</v>
      </c>
      <c r="F187" s="52">
        <v>1</v>
      </c>
      <c r="G187" s="52">
        <v>1</v>
      </c>
      <c r="H187" s="52">
        <v>1</v>
      </c>
      <c r="I187" s="52"/>
      <c r="J187" s="52"/>
      <c r="K187" s="52"/>
      <c r="L187" s="52"/>
      <c r="M187" s="52"/>
      <c r="N187" s="52"/>
      <c r="O187" s="52">
        <v>1</v>
      </c>
      <c r="P187" s="52"/>
    </row>
    <row r="188" spans="1:16" ht="15">
      <c r="A188" s="43" t="s">
        <v>231</v>
      </c>
      <c r="B188" s="52" t="s">
        <v>312</v>
      </c>
      <c r="C188" s="106"/>
      <c r="D188" s="106"/>
      <c r="E188" s="106">
        <v>1</v>
      </c>
      <c r="F188" s="106">
        <v>1</v>
      </c>
      <c r="G188" s="106">
        <v>1</v>
      </c>
      <c r="H188" s="106">
        <v>1</v>
      </c>
      <c r="I188" s="52"/>
      <c r="J188" s="52"/>
      <c r="K188" s="52"/>
      <c r="L188" s="52"/>
      <c r="M188" s="52"/>
      <c r="N188" s="52"/>
      <c r="O188" s="52">
        <v>1</v>
      </c>
      <c r="P188" s="52"/>
    </row>
    <row r="189" spans="1:16" ht="15">
      <c r="A189" s="43" t="s">
        <v>232</v>
      </c>
      <c r="B189" s="116" t="s">
        <v>312</v>
      </c>
      <c r="C189" s="106"/>
      <c r="D189" s="106"/>
      <c r="E189" s="52">
        <v>1</v>
      </c>
      <c r="F189" s="52">
        <v>2</v>
      </c>
      <c r="G189" s="52">
        <v>1</v>
      </c>
      <c r="H189" s="52">
        <v>2</v>
      </c>
      <c r="I189" s="52"/>
      <c r="J189" s="52"/>
      <c r="K189" s="52"/>
      <c r="L189" s="52"/>
      <c r="M189" s="52"/>
      <c r="N189" s="52"/>
      <c r="O189" s="52"/>
      <c r="P189" s="52"/>
    </row>
    <row r="190" spans="1:16" ht="15">
      <c r="A190" s="43" t="s">
        <v>233</v>
      </c>
      <c r="B190" s="52" t="s">
        <v>312</v>
      </c>
      <c r="C190" s="106"/>
      <c r="D190" s="106"/>
      <c r="E190" s="52">
        <v>1</v>
      </c>
      <c r="F190" s="52">
        <v>2</v>
      </c>
      <c r="G190" s="52">
        <v>1</v>
      </c>
      <c r="H190" s="52">
        <v>2</v>
      </c>
      <c r="I190" s="52"/>
      <c r="J190" s="52"/>
      <c r="K190" s="52"/>
      <c r="L190" s="52"/>
      <c r="M190" s="52"/>
      <c r="N190" s="52"/>
      <c r="O190" s="52"/>
      <c r="P190" s="52">
        <v>1</v>
      </c>
    </row>
    <row r="191" spans="1:16" ht="15">
      <c r="A191" s="43" t="s">
        <v>234</v>
      </c>
      <c r="B191" s="52" t="s">
        <v>315</v>
      </c>
      <c r="C191" s="106">
        <v>1</v>
      </c>
      <c r="D191" s="106"/>
      <c r="E191" s="52"/>
      <c r="F191" s="52">
        <v>2</v>
      </c>
      <c r="G191" s="52">
        <v>1</v>
      </c>
      <c r="H191" s="52">
        <v>2</v>
      </c>
      <c r="I191" s="52"/>
      <c r="J191" s="52"/>
      <c r="K191" s="52"/>
      <c r="L191" s="52"/>
      <c r="M191" s="52"/>
      <c r="N191" s="52"/>
      <c r="O191" s="52"/>
      <c r="P191" s="52">
        <v>1</v>
      </c>
    </row>
    <row r="192" spans="1:16" ht="15">
      <c r="A192" s="43" t="s">
        <v>235</v>
      </c>
      <c r="B192" s="52" t="s">
        <v>316</v>
      </c>
      <c r="C192" s="106">
        <v>1</v>
      </c>
      <c r="D192" s="106"/>
      <c r="E192" s="52"/>
      <c r="F192" s="52"/>
      <c r="G192" s="52">
        <v>1</v>
      </c>
      <c r="H192" s="52"/>
      <c r="I192" s="52"/>
      <c r="J192" s="52"/>
      <c r="K192" s="52"/>
      <c r="L192" s="52"/>
      <c r="M192" s="52"/>
      <c r="N192" s="52"/>
      <c r="O192" s="52"/>
      <c r="P192" s="52"/>
    </row>
    <row r="193" spans="1:16" ht="15">
      <c r="A193" s="43" t="s">
        <v>236</v>
      </c>
      <c r="B193" s="52"/>
      <c r="C193" s="106">
        <v>2</v>
      </c>
      <c r="D193" s="106"/>
      <c r="E193" s="52">
        <v>6</v>
      </c>
      <c r="F193" s="52">
        <v>14</v>
      </c>
      <c r="G193" s="52">
        <v>8</v>
      </c>
      <c r="H193" s="52">
        <v>14</v>
      </c>
      <c r="I193" s="52"/>
      <c r="J193" s="52"/>
      <c r="K193" s="52"/>
      <c r="L193" s="52"/>
      <c r="M193" s="52"/>
      <c r="N193" s="52"/>
      <c r="O193" s="52">
        <v>2</v>
      </c>
      <c r="P193" s="52">
        <v>2</v>
      </c>
    </row>
    <row r="194" spans="1:16" ht="15" customHeight="1">
      <c r="A194" s="155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7"/>
    </row>
    <row r="195" spans="1:16" ht="15">
      <c r="A195" s="43" t="s">
        <v>237</v>
      </c>
      <c r="B195" s="51" t="s">
        <v>312</v>
      </c>
      <c r="C195" s="51"/>
      <c r="D195" s="51"/>
      <c r="E195" s="51">
        <v>1</v>
      </c>
      <c r="F195" s="51">
        <v>1</v>
      </c>
      <c r="G195" s="51">
        <v>1</v>
      </c>
      <c r="H195" s="51">
        <v>1</v>
      </c>
      <c r="I195" s="51"/>
      <c r="J195" s="51"/>
      <c r="K195" s="51"/>
      <c r="L195" s="51"/>
      <c r="M195" s="51"/>
      <c r="N195" s="51"/>
      <c r="O195" s="51"/>
      <c r="P195" s="51"/>
    </row>
    <row r="196" spans="1:16" ht="15">
      <c r="A196" s="43" t="s">
        <v>238</v>
      </c>
      <c r="B196" s="51" t="s">
        <v>312</v>
      </c>
      <c r="C196" s="51"/>
      <c r="D196" s="51"/>
      <c r="E196" s="51">
        <v>1</v>
      </c>
      <c r="F196" s="51"/>
      <c r="G196" s="51">
        <v>1</v>
      </c>
      <c r="H196" s="51"/>
      <c r="I196" s="51"/>
      <c r="J196" s="51"/>
      <c r="K196" s="51"/>
      <c r="L196" s="51"/>
      <c r="M196" s="51"/>
      <c r="N196" s="51"/>
      <c r="O196" s="51"/>
      <c r="P196" s="51"/>
    </row>
    <row r="197" spans="1:16" ht="15">
      <c r="A197" s="43" t="s">
        <v>332</v>
      </c>
      <c r="B197" s="51" t="s">
        <v>312</v>
      </c>
      <c r="C197" s="51"/>
      <c r="D197" s="51"/>
      <c r="E197" s="51">
        <v>1</v>
      </c>
      <c r="F197" s="51"/>
      <c r="G197" s="51">
        <v>1</v>
      </c>
      <c r="H197" s="51"/>
      <c r="I197" s="51">
        <v>1</v>
      </c>
      <c r="J197" s="51"/>
      <c r="K197" s="51"/>
      <c r="L197" s="51"/>
      <c r="M197" s="51"/>
      <c r="N197" s="51"/>
      <c r="O197" s="51">
        <v>3</v>
      </c>
      <c r="P197" s="51"/>
    </row>
    <row r="198" spans="1:16" ht="15">
      <c r="A198" s="43" t="s">
        <v>239</v>
      </c>
      <c r="B198" s="51" t="s">
        <v>312</v>
      </c>
      <c r="C198" s="51"/>
      <c r="D198" s="51"/>
      <c r="E198" s="51">
        <v>1</v>
      </c>
      <c r="F198" s="51"/>
      <c r="G198" s="51">
        <v>1</v>
      </c>
      <c r="H198" s="51"/>
      <c r="I198" s="51"/>
      <c r="J198" s="51"/>
      <c r="K198" s="51"/>
      <c r="L198" s="51"/>
      <c r="M198" s="51"/>
      <c r="N198" s="51"/>
      <c r="O198" s="51">
        <v>4</v>
      </c>
      <c r="P198" s="51"/>
    </row>
    <row r="199" spans="1:16" ht="15">
      <c r="A199" s="43" t="s">
        <v>240</v>
      </c>
      <c r="B199" s="51" t="s">
        <v>312</v>
      </c>
      <c r="C199" s="51"/>
      <c r="D199" s="51"/>
      <c r="E199" s="51">
        <v>1</v>
      </c>
      <c r="F199" s="51"/>
      <c r="G199" s="51">
        <v>1</v>
      </c>
      <c r="H199" s="51"/>
      <c r="I199" s="51">
        <v>1</v>
      </c>
      <c r="J199" s="51"/>
      <c r="K199" s="51"/>
      <c r="L199" s="51"/>
      <c r="M199" s="51"/>
      <c r="N199" s="51"/>
      <c r="O199" s="51"/>
      <c r="P199" s="51"/>
    </row>
    <row r="200" spans="1:16" ht="15">
      <c r="A200" s="43" t="s">
        <v>241</v>
      </c>
      <c r="B200" s="51" t="s">
        <v>312</v>
      </c>
      <c r="C200" s="51"/>
      <c r="D200" s="51"/>
      <c r="E200" s="51">
        <v>1</v>
      </c>
      <c r="F200" s="51">
        <v>3</v>
      </c>
      <c r="G200" s="51">
        <v>1</v>
      </c>
      <c r="H200" s="51">
        <v>3</v>
      </c>
      <c r="I200" s="51"/>
      <c r="J200" s="51"/>
      <c r="K200" s="51"/>
      <c r="L200" s="51"/>
      <c r="M200" s="51"/>
      <c r="N200" s="51"/>
      <c r="O200" s="51"/>
      <c r="P200" s="51"/>
    </row>
    <row r="201" spans="1:16" ht="15">
      <c r="A201" s="43" t="s">
        <v>242</v>
      </c>
      <c r="B201" s="51" t="s">
        <v>312</v>
      </c>
      <c r="C201" s="51"/>
      <c r="D201" s="51"/>
      <c r="E201" s="51">
        <v>1</v>
      </c>
      <c r="F201" s="51"/>
      <c r="G201" s="51">
        <v>1</v>
      </c>
      <c r="H201" s="51"/>
      <c r="I201" s="51"/>
      <c r="J201" s="51"/>
      <c r="K201" s="51"/>
      <c r="L201" s="51"/>
      <c r="M201" s="51"/>
      <c r="N201" s="51"/>
      <c r="O201" s="51">
        <v>3</v>
      </c>
      <c r="P201" s="51"/>
    </row>
    <row r="202" spans="1:16" ht="15">
      <c r="A202" s="43" t="s">
        <v>243</v>
      </c>
      <c r="B202" s="51" t="s">
        <v>312</v>
      </c>
      <c r="C202" s="51"/>
      <c r="D202" s="51"/>
      <c r="E202" s="51">
        <v>1</v>
      </c>
      <c r="F202" s="51">
        <v>3</v>
      </c>
      <c r="G202" s="51">
        <v>1</v>
      </c>
      <c r="H202" s="51">
        <v>3</v>
      </c>
      <c r="I202" s="51"/>
      <c r="J202" s="51"/>
      <c r="K202" s="51"/>
      <c r="L202" s="51"/>
      <c r="M202" s="51"/>
      <c r="N202" s="51"/>
      <c r="O202" s="51">
        <v>3</v>
      </c>
      <c r="P202" s="51">
        <v>1</v>
      </c>
    </row>
    <row r="203" spans="1:16" ht="15">
      <c r="A203" s="43" t="s">
        <v>244</v>
      </c>
      <c r="B203" s="51" t="s">
        <v>315</v>
      </c>
      <c r="C203" s="51">
        <v>1</v>
      </c>
      <c r="D203" s="51"/>
      <c r="E203" s="51"/>
      <c r="F203" s="51">
        <v>1</v>
      </c>
      <c r="G203" s="51">
        <v>1</v>
      </c>
      <c r="H203" s="51">
        <v>1</v>
      </c>
      <c r="I203" s="51">
        <v>1</v>
      </c>
      <c r="J203" s="51">
        <v>1</v>
      </c>
      <c r="K203" s="51"/>
      <c r="L203" s="51"/>
      <c r="M203" s="51"/>
      <c r="N203" s="51"/>
      <c r="O203" s="51">
        <v>5</v>
      </c>
      <c r="P203" s="51"/>
    </row>
    <row r="204" spans="1:16" ht="15">
      <c r="A204" s="43" t="s">
        <v>245</v>
      </c>
      <c r="B204" s="51" t="s">
        <v>315</v>
      </c>
      <c r="C204" s="51">
        <v>1</v>
      </c>
      <c r="D204" s="51"/>
      <c r="E204" s="51"/>
      <c r="F204" s="51">
        <v>2</v>
      </c>
      <c r="G204" s="51">
        <v>1</v>
      </c>
      <c r="H204" s="51">
        <v>2</v>
      </c>
      <c r="I204" s="51"/>
      <c r="J204" s="51"/>
      <c r="K204" s="51"/>
      <c r="L204" s="51"/>
      <c r="M204" s="51"/>
      <c r="N204" s="51"/>
      <c r="O204" s="51">
        <v>4</v>
      </c>
      <c r="P204" s="51">
        <v>1</v>
      </c>
    </row>
    <row r="205" spans="1:16" ht="15">
      <c r="A205" s="43" t="s">
        <v>246</v>
      </c>
      <c r="B205" s="51" t="s">
        <v>313</v>
      </c>
      <c r="C205" s="51">
        <v>1</v>
      </c>
      <c r="D205" s="51">
        <v>7</v>
      </c>
      <c r="E205" s="51"/>
      <c r="F205" s="51"/>
      <c r="G205" s="51">
        <v>1</v>
      </c>
      <c r="H205" s="51">
        <v>7</v>
      </c>
      <c r="I205" s="51"/>
      <c r="J205" s="51"/>
      <c r="K205" s="51"/>
      <c r="L205" s="51"/>
      <c r="M205" s="51"/>
      <c r="N205" s="51"/>
      <c r="O205" s="51"/>
      <c r="P205" s="51">
        <v>1</v>
      </c>
    </row>
    <row r="206" spans="1:16" ht="15">
      <c r="A206" s="43" t="s">
        <v>247</v>
      </c>
      <c r="B206" s="51" t="s">
        <v>316</v>
      </c>
      <c r="C206" s="51">
        <v>1</v>
      </c>
      <c r="D206" s="51"/>
      <c r="E206" s="51"/>
      <c r="F206" s="51"/>
      <c r="G206" s="51">
        <v>1</v>
      </c>
      <c r="H206" s="51"/>
      <c r="I206" s="51"/>
      <c r="J206" s="51"/>
      <c r="K206" s="51"/>
      <c r="L206" s="51"/>
      <c r="M206" s="51"/>
      <c r="N206" s="51"/>
      <c r="O206" s="51"/>
      <c r="P206" s="51"/>
    </row>
    <row r="207" spans="1:16" ht="15">
      <c r="A207" s="43" t="s">
        <v>248</v>
      </c>
      <c r="B207" s="51"/>
      <c r="C207" s="51">
        <v>4</v>
      </c>
      <c r="D207" s="51">
        <v>7</v>
      </c>
      <c r="E207" s="51">
        <v>8</v>
      </c>
      <c r="F207" s="51">
        <v>10</v>
      </c>
      <c r="G207" s="51">
        <v>12</v>
      </c>
      <c r="H207" s="51">
        <v>17</v>
      </c>
      <c r="I207" s="51">
        <v>3</v>
      </c>
      <c r="J207" s="51">
        <v>1</v>
      </c>
      <c r="K207" s="51"/>
      <c r="L207" s="51"/>
      <c r="M207" s="51"/>
      <c r="N207" s="51"/>
      <c r="O207" s="51">
        <v>22</v>
      </c>
      <c r="P207" s="51">
        <v>3</v>
      </c>
    </row>
    <row r="208" spans="1:16" ht="15" customHeight="1">
      <c r="A208" s="135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7"/>
    </row>
    <row r="209" spans="1:16" ht="15">
      <c r="A209" s="43" t="s">
        <v>249</v>
      </c>
      <c r="B209" s="51" t="s">
        <v>312</v>
      </c>
      <c r="C209" s="51"/>
      <c r="D209" s="51"/>
      <c r="E209" s="51">
        <v>1</v>
      </c>
      <c r="F209" s="51">
        <v>1</v>
      </c>
      <c r="G209" s="51">
        <v>1</v>
      </c>
      <c r="H209" s="51">
        <v>1</v>
      </c>
      <c r="I209" s="51"/>
      <c r="J209" s="51"/>
      <c r="K209" s="51"/>
      <c r="L209" s="51"/>
      <c r="M209" s="51"/>
      <c r="N209" s="51"/>
      <c r="O209" s="51">
        <v>7</v>
      </c>
      <c r="P209" s="51"/>
    </row>
    <row r="210" spans="1:16" ht="15">
      <c r="A210" s="43" t="s">
        <v>250</v>
      </c>
      <c r="B210" s="51" t="s">
        <v>312</v>
      </c>
      <c r="C210" s="51"/>
      <c r="D210" s="51"/>
      <c r="E210" s="51">
        <v>1</v>
      </c>
      <c r="F210" s="51"/>
      <c r="G210" s="51">
        <v>1</v>
      </c>
      <c r="H210" s="51"/>
      <c r="I210" s="51"/>
      <c r="J210" s="51"/>
      <c r="K210" s="51"/>
      <c r="L210" s="51"/>
      <c r="M210" s="51"/>
      <c r="N210" s="51"/>
      <c r="O210" s="51">
        <v>1</v>
      </c>
      <c r="P210" s="51"/>
    </row>
    <row r="211" spans="1:16" ht="15">
      <c r="A211" s="43" t="s">
        <v>251</v>
      </c>
      <c r="B211" s="51" t="s">
        <v>312</v>
      </c>
      <c r="C211" s="51"/>
      <c r="D211" s="51"/>
      <c r="E211" s="51">
        <v>1</v>
      </c>
      <c r="F211" s="51">
        <v>4</v>
      </c>
      <c r="G211" s="51">
        <v>1</v>
      </c>
      <c r="H211" s="51">
        <v>4</v>
      </c>
      <c r="I211" s="51"/>
      <c r="J211" s="51"/>
      <c r="K211" s="51"/>
      <c r="L211" s="51"/>
      <c r="M211" s="51"/>
      <c r="N211" s="51"/>
      <c r="O211" s="51"/>
      <c r="P211" s="51"/>
    </row>
    <row r="212" spans="1:16" ht="15">
      <c r="A212" s="43" t="s">
        <v>252</v>
      </c>
      <c r="B212" s="51" t="s">
        <v>312</v>
      </c>
      <c r="C212" s="51"/>
      <c r="D212" s="51"/>
      <c r="E212" s="51">
        <v>1</v>
      </c>
      <c r="F212" s="51"/>
      <c r="G212" s="51">
        <v>1</v>
      </c>
      <c r="H212" s="51"/>
      <c r="I212" s="51"/>
      <c r="J212" s="51"/>
      <c r="K212" s="51"/>
      <c r="L212" s="51"/>
      <c r="M212" s="51"/>
      <c r="N212" s="51"/>
      <c r="O212" s="51">
        <v>4</v>
      </c>
      <c r="P212" s="51"/>
    </row>
    <row r="213" spans="1:16" ht="15">
      <c r="A213" s="43" t="s">
        <v>253</v>
      </c>
      <c r="B213" s="51" t="s">
        <v>312</v>
      </c>
      <c r="C213" s="51"/>
      <c r="D213" s="51"/>
      <c r="E213" s="51">
        <v>1</v>
      </c>
      <c r="F213" s="51">
        <v>3</v>
      </c>
      <c r="G213" s="51">
        <v>1</v>
      </c>
      <c r="H213" s="51">
        <v>3</v>
      </c>
      <c r="I213" s="51"/>
      <c r="J213" s="51"/>
      <c r="K213" s="51"/>
      <c r="L213" s="51"/>
      <c r="M213" s="51"/>
      <c r="N213" s="51"/>
      <c r="O213" s="51"/>
      <c r="P213" s="51"/>
    </row>
    <row r="214" spans="1:16" ht="15">
      <c r="A214" s="43" t="s">
        <v>254</v>
      </c>
      <c r="B214" s="51" t="s">
        <v>312</v>
      </c>
      <c r="C214" s="51"/>
      <c r="D214" s="51"/>
      <c r="E214" s="51">
        <v>1</v>
      </c>
      <c r="F214" s="51">
        <v>1</v>
      </c>
      <c r="G214" s="51">
        <v>1</v>
      </c>
      <c r="H214" s="51">
        <v>1</v>
      </c>
      <c r="I214" s="51"/>
      <c r="J214" s="51"/>
      <c r="K214" s="51"/>
      <c r="L214" s="51"/>
      <c r="M214" s="51"/>
      <c r="N214" s="51"/>
      <c r="O214" s="51"/>
      <c r="P214" s="51"/>
    </row>
    <row r="215" spans="1:16" ht="15">
      <c r="A215" s="43" t="s">
        <v>255</v>
      </c>
      <c r="B215" s="51" t="s">
        <v>312</v>
      </c>
      <c r="C215" s="51"/>
      <c r="D215" s="51"/>
      <c r="E215" s="51">
        <v>1</v>
      </c>
      <c r="F215" s="51">
        <v>1</v>
      </c>
      <c r="G215" s="51">
        <v>1</v>
      </c>
      <c r="H215" s="51">
        <v>1</v>
      </c>
      <c r="I215" s="51"/>
      <c r="J215" s="51"/>
      <c r="K215" s="51"/>
      <c r="L215" s="51"/>
      <c r="M215" s="51"/>
      <c r="N215" s="51"/>
      <c r="O215" s="51"/>
      <c r="P215" s="51"/>
    </row>
    <row r="216" spans="1:16" ht="15">
      <c r="A216" s="43" t="s">
        <v>256</v>
      </c>
      <c r="B216" s="51" t="s">
        <v>314</v>
      </c>
      <c r="C216" s="51">
        <v>1</v>
      </c>
      <c r="D216" s="51">
        <v>2</v>
      </c>
      <c r="E216" s="51"/>
      <c r="F216" s="51"/>
      <c r="G216" s="51">
        <v>1</v>
      </c>
      <c r="H216" s="51">
        <v>2</v>
      </c>
      <c r="I216" s="51"/>
      <c r="J216" s="51"/>
      <c r="K216" s="51"/>
      <c r="L216" s="51"/>
      <c r="M216" s="51"/>
      <c r="N216" s="51"/>
      <c r="O216" s="51"/>
      <c r="P216" s="51"/>
    </row>
    <row r="217" spans="1:16" ht="15">
      <c r="A217" s="43" t="s">
        <v>257</v>
      </c>
      <c r="B217" s="51"/>
      <c r="C217" s="51">
        <v>1</v>
      </c>
      <c r="D217" s="51">
        <v>2</v>
      </c>
      <c r="E217" s="51">
        <v>7</v>
      </c>
      <c r="F217" s="51">
        <v>10</v>
      </c>
      <c r="G217" s="51">
        <v>8</v>
      </c>
      <c r="H217" s="51">
        <v>12</v>
      </c>
      <c r="I217" s="51"/>
      <c r="J217" s="51"/>
      <c r="K217" s="51"/>
      <c r="L217" s="51"/>
      <c r="M217" s="51"/>
      <c r="N217" s="51"/>
      <c r="O217" s="51">
        <v>12</v>
      </c>
      <c r="P217" s="51"/>
    </row>
    <row r="218" spans="1:16" ht="15" customHeight="1">
      <c r="A218" s="135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7"/>
    </row>
    <row r="219" spans="1:16" ht="15">
      <c r="A219" s="43" t="s">
        <v>258</v>
      </c>
      <c r="B219" s="51" t="s">
        <v>312</v>
      </c>
      <c r="C219" s="51"/>
      <c r="D219" s="51"/>
      <c r="E219" s="51">
        <v>1</v>
      </c>
      <c r="F219" s="51">
        <v>1</v>
      </c>
      <c r="G219" s="51">
        <v>1</v>
      </c>
      <c r="H219" s="51">
        <v>1</v>
      </c>
      <c r="I219" s="51">
        <v>1</v>
      </c>
      <c r="J219" s="51">
        <v>1</v>
      </c>
      <c r="K219" s="51"/>
      <c r="L219" s="51"/>
      <c r="M219" s="51"/>
      <c r="N219" s="51"/>
      <c r="O219" s="51"/>
      <c r="P219" s="51"/>
    </row>
    <row r="220" spans="1:16" ht="15">
      <c r="A220" s="43" t="s">
        <v>259</v>
      </c>
      <c r="B220" s="51" t="s">
        <v>312</v>
      </c>
      <c r="C220" s="51"/>
      <c r="D220" s="51"/>
      <c r="E220" s="51">
        <v>1</v>
      </c>
      <c r="F220" s="51">
        <v>1</v>
      </c>
      <c r="G220" s="51">
        <v>1</v>
      </c>
      <c r="H220" s="51">
        <v>1</v>
      </c>
      <c r="I220" s="51"/>
      <c r="J220" s="51"/>
      <c r="K220" s="51"/>
      <c r="L220" s="51"/>
      <c r="M220" s="51"/>
      <c r="N220" s="51"/>
      <c r="O220" s="51"/>
      <c r="P220" s="51"/>
    </row>
    <row r="221" spans="1:16" ht="15">
      <c r="A221" s="43" t="s">
        <v>260</v>
      </c>
      <c r="B221" s="51" t="s">
        <v>312</v>
      </c>
      <c r="C221" s="51"/>
      <c r="D221" s="51"/>
      <c r="E221" s="51">
        <v>1</v>
      </c>
      <c r="F221" s="51">
        <v>2</v>
      </c>
      <c r="G221" s="51">
        <v>1</v>
      </c>
      <c r="H221" s="51">
        <v>2</v>
      </c>
      <c r="I221" s="51">
        <v>1</v>
      </c>
      <c r="J221" s="51">
        <v>2</v>
      </c>
      <c r="K221" s="51"/>
      <c r="L221" s="51"/>
      <c r="M221" s="51"/>
      <c r="N221" s="51"/>
      <c r="O221" s="51"/>
      <c r="P221" s="51"/>
    </row>
    <row r="222" spans="1:16" ht="15">
      <c r="A222" s="43" t="s">
        <v>261</v>
      </c>
      <c r="B222" s="52" t="s">
        <v>312</v>
      </c>
      <c r="C222" s="52"/>
      <c r="D222" s="52"/>
      <c r="E222" s="52">
        <v>1</v>
      </c>
      <c r="F222" s="52"/>
      <c r="G222" s="52">
        <v>1</v>
      </c>
      <c r="H222" s="52"/>
      <c r="I222" s="52"/>
      <c r="J222" s="52"/>
      <c r="K222" s="52"/>
      <c r="L222" s="52"/>
      <c r="M222" s="52">
        <v>1</v>
      </c>
      <c r="N222" s="52"/>
      <c r="O222" s="52"/>
      <c r="P222" s="52"/>
    </row>
    <row r="223" spans="1:16" ht="15">
      <c r="A223" s="43" t="s">
        <v>262</v>
      </c>
      <c r="B223" s="51" t="s">
        <v>315</v>
      </c>
      <c r="C223" s="51">
        <v>1</v>
      </c>
      <c r="D223" s="51"/>
      <c r="E223" s="51"/>
      <c r="F223" s="51">
        <v>4</v>
      </c>
      <c r="G223" s="51">
        <v>1</v>
      </c>
      <c r="H223" s="51">
        <v>4</v>
      </c>
      <c r="I223" s="51"/>
      <c r="J223" s="51"/>
      <c r="K223" s="51"/>
      <c r="L223" s="51"/>
      <c r="M223" s="51"/>
      <c r="N223" s="51"/>
      <c r="O223" s="51"/>
      <c r="P223" s="51"/>
    </row>
    <row r="224" spans="1:16" ht="15">
      <c r="A224" s="43" t="s">
        <v>263</v>
      </c>
      <c r="B224" s="51" t="s">
        <v>313</v>
      </c>
      <c r="C224" s="51">
        <v>1</v>
      </c>
      <c r="D224" s="51">
        <v>3</v>
      </c>
      <c r="E224" s="51"/>
      <c r="F224" s="51"/>
      <c r="G224" s="51">
        <v>1</v>
      </c>
      <c r="H224" s="51">
        <v>3</v>
      </c>
      <c r="I224" s="51"/>
      <c r="J224" s="51"/>
      <c r="K224" s="51"/>
      <c r="L224" s="51"/>
      <c r="M224" s="51"/>
      <c r="N224" s="51"/>
      <c r="O224" s="51"/>
      <c r="P224" s="51"/>
    </row>
    <row r="225" spans="1:16" ht="15">
      <c r="A225" s="43" t="s">
        <v>264</v>
      </c>
      <c r="B225" s="51" t="s">
        <v>316</v>
      </c>
      <c r="C225" s="51">
        <v>1</v>
      </c>
      <c r="D225" s="51"/>
      <c r="E225" s="51"/>
      <c r="F225" s="51"/>
      <c r="G225" s="51">
        <v>1</v>
      </c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1:16" ht="15">
      <c r="A226" s="43" t="s">
        <v>265</v>
      </c>
      <c r="B226" s="51"/>
      <c r="C226" s="51">
        <v>3</v>
      </c>
      <c r="D226" s="51">
        <v>3</v>
      </c>
      <c r="E226" s="51">
        <v>4</v>
      </c>
      <c r="F226" s="51">
        <v>8</v>
      </c>
      <c r="G226" s="51">
        <v>7</v>
      </c>
      <c r="H226" s="51">
        <v>11</v>
      </c>
      <c r="I226" s="51">
        <v>2</v>
      </c>
      <c r="J226" s="51">
        <v>3</v>
      </c>
      <c r="K226" s="51"/>
      <c r="L226" s="51"/>
      <c r="M226" s="51">
        <v>1</v>
      </c>
      <c r="N226" s="51"/>
      <c r="O226" s="51"/>
      <c r="P226" s="51">
        <v>1</v>
      </c>
    </row>
    <row r="227" spans="1:16" ht="15" customHeight="1">
      <c r="A227" s="135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7"/>
    </row>
    <row r="228" spans="1:16" ht="15">
      <c r="A228" s="43" t="s">
        <v>266</v>
      </c>
      <c r="B228" s="51" t="s">
        <v>312</v>
      </c>
      <c r="C228" s="51"/>
      <c r="D228" s="51"/>
      <c r="E228" s="51">
        <v>1</v>
      </c>
      <c r="F228" s="51">
        <v>2</v>
      </c>
      <c r="G228" s="51">
        <v>1</v>
      </c>
      <c r="H228" s="51">
        <v>2</v>
      </c>
      <c r="I228" s="51"/>
      <c r="J228" s="51"/>
      <c r="K228" s="51"/>
      <c r="L228" s="51"/>
      <c r="M228" s="51"/>
      <c r="N228" s="51"/>
      <c r="O228" s="51"/>
      <c r="P228" s="51"/>
    </row>
    <row r="229" spans="1:16" ht="15">
      <c r="A229" s="43" t="s">
        <v>267</v>
      </c>
      <c r="B229" s="51" t="s">
        <v>312</v>
      </c>
      <c r="C229" s="51"/>
      <c r="D229" s="51"/>
      <c r="E229" s="51">
        <v>1</v>
      </c>
      <c r="F229" s="51"/>
      <c r="G229" s="51">
        <v>1</v>
      </c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1:16" ht="15">
      <c r="A230" s="43" t="s">
        <v>268</v>
      </c>
      <c r="B230" s="51" t="s">
        <v>312</v>
      </c>
      <c r="C230" s="51"/>
      <c r="D230" s="51"/>
      <c r="E230" s="51">
        <v>1</v>
      </c>
      <c r="F230" s="51">
        <v>2</v>
      </c>
      <c r="G230" s="51">
        <v>1</v>
      </c>
      <c r="H230" s="51">
        <v>2</v>
      </c>
      <c r="I230" s="51">
        <v>1</v>
      </c>
      <c r="J230" s="51">
        <v>2</v>
      </c>
      <c r="K230" s="51"/>
      <c r="L230" s="51"/>
      <c r="M230" s="51"/>
      <c r="N230" s="51"/>
      <c r="O230" s="51"/>
      <c r="P230" s="51"/>
    </row>
    <row r="231" spans="1:16" ht="15">
      <c r="A231" s="43" t="s">
        <v>269</v>
      </c>
      <c r="B231" s="51" t="s">
        <v>315</v>
      </c>
      <c r="C231" s="51">
        <v>1</v>
      </c>
      <c r="D231" s="51"/>
      <c r="E231" s="51"/>
      <c r="F231" s="51">
        <v>3</v>
      </c>
      <c r="G231" s="51">
        <v>1</v>
      </c>
      <c r="H231" s="51">
        <v>3</v>
      </c>
      <c r="I231" s="51"/>
      <c r="J231" s="51"/>
      <c r="K231" s="51"/>
      <c r="L231" s="51"/>
      <c r="M231" s="51"/>
      <c r="N231" s="51"/>
      <c r="O231" s="51">
        <v>1</v>
      </c>
      <c r="P231" s="51">
        <v>1</v>
      </c>
    </row>
    <row r="232" spans="1:16" ht="15">
      <c r="A232" s="43" t="s">
        <v>270</v>
      </c>
      <c r="B232" s="51" t="s">
        <v>314</v>
      </c>
      <c r="C232" s="51">
        <v>1</v>
      </c>
      <c r="D232" s="51">
        <v>4</v>
      </c>
      <c r="E232" s="51"/>
      <c r="F232" s="51"/>
      <c r="G232" s="51">
        <v>1</v>
      </c>
      <c r="H232" s="51">
        <v>4</v>
      </c>
      <c r="I232" s="51"/>
      <c r="J232" s="51"/>
      <c r="K232" s="51"/>
      <c r="L232" s="51"/>
      <c r="M232" s="51"/>
      <c r="N232" s="51"/>
      <c r="O232" s="51">
        <v>7</v>
      </c>
      <c r="P232" s="51">
        <v>3</v>
      </c>
    </row>
    <row r="233" spans="1:16" ht="15">
      <c r="A233" s="45" t="s">
        <v>271</v>
      </c>
      <c r="B233" s="51"/>
      <c r="C233" s="51">
        <v>2</v>
      </c>
      <c r="D233" s="51">
        <v>4</v>
      </c>
      <c r="E233" s="51">
        <v>3</v>
      </c>
      <c r="F233" s="51">
        <v>7</v>
      </c>
      <c r="G233" s="51">
        <v>5</v>
      </c>
      <c r="H233" s="51">
        <v>11</v>
      </c>
      <c r="I233" s="51">
        <v>1</v>
      </c>
      <c r="J233" s="51">
        <v>2</v>
      </c>
      <c r="K233" s="51"/>
      <c r="L233" s="51"/>
      <c r="M233" s="51"/>
      <c r="N233" s="51"/>
      <c r="O233" s="51">
        <v>8</v>
      </c>
      <c r="P233" s="51">
        <v>4</v>
      </c>
    </row>
    <row r="234" spans="1:16" ht="15" customHeight="1">
      <c r="A234" s="135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7"/>
    </row>
    <row r="235" spans="1:16" ht="15">
      <c r="A235" s="43" t="s">
        <v>272</v>
      </c>
      <c r="B235" s="51" t="s">
        <v>312</v>
      </c>
      <c r="C235" s="51"/>
      <c r="D235" s="51"/>
      <c r="E235" s="51">
        <v>1</v>
      </c>
      <c r="F235" s="51"/>
      <c r="G235" s="51">
        <v>1</v>
      </c>
      <c r="H235" s="51"/>
      <c r="I235" s="51"/>
      <c r="J235" s="51"/>
      <c r="K235" s="51"/>
      <c r="L235" s="51"/>
      <c r="M235" s="51"/>
      <c r="N235" s="51"/>
      <c r="O235" s="51">
        <v>1</v>
      </c>
      <c r="P235" s="51"/>
    </row>
    <row r="236" spans="1:16" ht="15">
      <c r="A236" s="43" t="s">
        <v>273</v>
      </c>
      <c r="B236" s="51" t="s">
        <v>312</v>
      </c>
      <c r="C236" s="51"/>
      <c r="D236" s="51"/>
      <c r="E236" s="51">
        <v>1</v>
      </c>
      <c r="F236" s="51"/>
      <c r="G236" s="51">
        <v>1</v>
      </c>
      <c r="H236" s="51"/>
      <c r="I236" s="51">
        <v>1</v>
      </c>
      <c r="J236" s="51"/>
      <c r="K236" s="51"/>
      <c r="L236" s="51"/>
      <c r="M236" s="51"/>
      <c r="N236" s="51"/>
      <c r="O236" s="51">
        <v>2</v>
      </c>
      <c r="P236" s="51"/>
    </row>
    <row r="237" spans="1:16" ht="15">
      <c r="A237" s="43" t="s">
        <v>274</v>
      </c>
      <c r="B237" s="51" t="s">
        <v>312</v>
      </c>
      <c r="C237" s="51"/>
      <c r="D237" s="51"/>
      <c r="E237" s="51">
        <v>1</v>
      </c>
      <c r="F237" s="51">
        <v>1</v>
      </c>
      <c r="G237" s="51">
        <v>1</v>
      </c>
      <c r="H237" s="51">
        <v>1</v>
      </c>
      <c r="I237" s="51">
        <v>0</v>
      </c>
      <c r="J237" s="51"/>
      <c r="K237" s="51"/>
      <c r="L237" s="51"/>
      <c r="M237" s="51"/>
      <c r="N237" s="51"/>
      <c r="O237" s="51">
        <v>1</v>
      </c>
      <c r="P237" s="51"/>
    </row>
    <row r="238" spans="1:16" ht="15">
      <c r="A238" s="43" t="s">
        <v>275</v>
      </c>
      <c r="B238" s="51" t="s">
        <v>312</v>
      </c>
      <c r="C238" s="51"/>
      <c r="D238" s="51"/>
      <c r="E238" s="51">
        <v>1</v>
      </c>
      <c r="F238" s="51">
        <v>1</v>
      </c>
      <c r="G238" s="51">
        <v>1</v>
      </c>
      <c r="H238" s="51">
        <v>1</v>
      </c>
      <c r="I238" s="51">
        <v>1</v>
      </c>
      <c r="J238" s="51">
        <v>1</v>
      </c>
      <c r="K238" s="51"/>
      <c r="L238" s="51"/>
      <c r="M238" s="51"/>
      <c r="N238" s="51"/>
      <c r="O238" s="51">
        <v>2</v>
      </c>
      <c r="P238" s="51"/>
    </row>
    <row r="239" spans="1:16" ht="15">
      <c r="A239" s="43" t="s">
        <v>276</v>
      </c>
      <c r="B239" s="51" t="s">
        <v>312</v>
      </c>
      <c r="C239" s="51"/>
      <c r="D239" s="51"/>
      <c r="E239" s="51">
        <v>1</v>
      </c>
      <c r="F239" s="51">
        <v>1</v>
      </c>
      <c r="G239" s="51">
        <v>1</v>
      </c>
      <c r="H239" s="51">
        <v>1</v>
      </c>
      <c r="I239" s="51"/>
      <c r="J239" s="51"/>
      <c r="K239" s="51"/>
      <c r="L239" s="51"/>
      <c r="M239" s="51"/>
      <c r="N239" s="51"/>
      <c r="O239" s="51">
        <v>4</v>
      </c>
      <c r="P239" s="51"/>
    </row>
    <row r="240" spans="1:16" ht="15">
      <c r="A240" s="43" t="s">
        <v>277</v>
      </c>
      <c r="B240" s="51" t="s">
        <v>312</v>
      </c>
      <c r="C240" s="51"/>
      <c r="D240" s="51"/>
      <c r="E240" s="51">
        <v>1</v>
      </c>
      <c r="F240" s="51">
        <v>4</v>
      </c>
      <c r="G240" s="51">
        <v>1</v>
      </c>
      <c r="H240" s="51">
        <v>4</v>
      </c>
      <c r="I240" s="51">
        <v>1</v>
      </c>
      <c r="J240" s="51">
        <v>4</v>
      </c>
      <c r="K240" s="51"/>
      <c r="L240" s="51"/>
      <c r="M240" s="51"/>
      <c r="N240" s="51"/>
      <c r="O240" s="51"/>
      <c r="P240" s="51">
        <v>1</v>
      </c>
    </row>
    <row r="241" spans="1:16" ht="15">
      <c r="A241" s="43" t="s">
        <v>278</v>
      </c>
      <c r="B241" s="51" t="s">
        <v>312</v>
      </c>
      <c r="C241" s="51"/>
      <c r="D241" s="51"/>
      <c r="E241" s="51">
        <v>1</v>
      </c>
      <c r="F241" s="51"/>
      <c r="G241" s="51">
        <v>1</v>
      </c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1:16" ht="15">
      <c r="A242" s="43" t="s">
        <v>279</v>
      </c>
      <c r="B242" s="51" t="s">
        <v>312</v>
      </c>
      <c r="C242" s="51"/>
      <c r="D242" s="51"/>
      <c r="E242" s="51">
        <v>1</v>
      </c>
      <c r="F242" s="51"/>
      <c r="G242" s="51">
        <v>1</v>
      </c>
      <c r="H242" s="51"/>
      <c r="I242" s="51"/>
      <c r="J242" s="51"/>
      <c r="K242" s="51"/>
      <c r="L242" s="51"/>
      <c r="M242" s="51"/>
      <c r="N242" s="51"/>
      <c r="O242" s="51"/>
      <c r="P242" s="51">
        <v>1</v>
      </c>
    </row>
    <row r="243" spans="1:16" ht="15">
      <c r="A243" s="43" t="s">
        <v>280</v>
      </c>
      <c r="B243" s="51" t="s">
        <v>312</v>
      </c>
      <c r="C243" s="51"/>
      <c r="D243" s="51"/>
      <c r="E243" s="51">
        <v>1</v>
      </c>
      <c r="F243" s="51">
        <v>3</v>
      </c>
      <c r="G243" s="51">
        <v>1</v>
      </c>
      <c r="H243" s="51">
        <v>3</v>
      </c>
      <c r="I243" s="51"/>
      <c r="J243" s="51"/>
      <c r="K243" s="51"/>
      <c r="L243" s="51"/>
      <c r="M243" s="51"/>
      <c r="N243" s="51"/>
      <c r="O243" s="51">
        <v>2</v>
      </c>
      <c r="P243" s="51"/>
    </row>
    <row r="244" spans="1:16" ht="15">
      <c r="A244" s="43" t="s">
        <v>281</v>
      </c>
      <c r="B244" s="51" t="s">
        <v>312</v>
      </c>
      <c r="C244" s="51"/>
      <c r="D244" s="51"/>
      <c r="E244" s="51">
        <v>1</v>
      </c>
      <c r="F244" s="51"/>
      <c r="G244" s="51">
        <v>1</v>
      </c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1:16" ht="15">
      <c r="A245" s="43" t="s">
        <v>282</v>
      </c>
      <c r="B245" s="51" t="s">
        <v>315</v>
      </c>
      <c r="C245" s="51">
        <v>1</v>
      </c>
      <c r="D245" s="51"/>
      <c r="E245" s="51"/>
      <c r="F245" s="51"/>
      <c r="G245" s="51">
        <v>1</v>
      </c>
      <c r="H245" s="51"/>
      <c r="I245" s="51">
        <v>1</v>
      </c>
      <c r="J245" s="51"/>
      <c r="K245" s="51"/>
      <c r="L245" s="51"/>
      <c r="M245" s="51"/>
      <c r="N245" s="51"/>
      <c r="O245" s="51"/>
      <c r="P245" s="51"/>
    </row>
    <row r="246" spans="1:16" ht="15">
      <c r="A246" s="43" t="s">
        <v>283</v>
      </c>
      <c r="B246" s="51" t="s">
        <v>315</v>
      </c>
      <c r="C246" s="51">
        <v>1</v>
      </c>
      <c r="D246" s="51"/>
      <c r="E246" s="51"/>
      <c r="F246" s="51">
        <v>1</v>
      </c>
      <c r="G246" s="51">
        <v>1</v>
      </c>
      <c r="H246" s="51">
        <v>1</v>
      </c>
      <c r="I246" s="51"/>
      <c r="J246" s="51"/>
      <c r="K246" s="51"/>
      <c r="L246" s="51"/>
      <c r="M246" s="51"/>
      <c r="N246" s="51"/>
      <c r="O246" s="51">
        <v>5</v>
      </c>
      <c r="P246" s="51">
        <v>1</v>
      </c>
    </row>
    <row r="247" spans="1:16" ht="15">
      <c r="A247" s="43" t="s">
        <v>284</v>
      </c>
      <c r="B247" s="51" t="s">
        <v>314</v>
      </c>
      <c r="C247" s="51">
        <v>1</v>
      </c>
      <c r="D247" s="51">
        <v>1</v>
      </c>
      <c r="E247" s="51"/>
      <c r="F247" s="51"/>
      <c r="G247" s="51">
        <v>1</v>
      </c>
      <c r="H247" s="51">
        <v>1</v>
      </c>
      <c r="I247" s="51"/>
      <c r="J247" s="51"/>
      <c r="K247" s="51"/>
      <c r="L247" s="51"/>
      <c r="M247" s="51"/>
      <c r="N247" s="51"/>
      <c r="O247" s="51">
        <v>5</v>
      </c>
      <c r="P247" s="51">
        <v>1</v>
      </c>
    </row>
    <row r="248" spans="1:16" ht="15">
      <c r="A248" s="43" t="s">
        <v>285</v>
      </c>
      <c r="B248" s="51"/>
      <c r="C248" s="51">
        <v>3</v>
      </c>
      <c r="D248" s="51">
        <v>1</v>
      </c>
      <c r="E248" s="51">
        <v>10</v>
      </c>
      <c r="F248" s="51">
        <v>11</v>
      </c>
      <c r="G248" s="51">
        <v>13</v>
      </c>
      <c r="H248" s="51">
        <v>12</v>
      </c>
      <c r="I248" s="51">
        <v>4</v>
      </c>
      <c r="J248" s="51">
        <v>5</v>
      </c>
      <c r="K248" s="51"/>
      <c r="L248" s="51"/>
      <c r="M248" s="51"/>
      <c r="N248" s="51"/>
      <c r="O248" s="51">
        <v>22</v>
      </c>
      <c r="P248" s="51">
        <v>4</v>
      </c>
    </row>
    <row r="249" spans="1:16" ht="15" customHeight="1">
      <c r="A249" s="144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6"/>
    </row>
    <row r="250" spans="1:16" ht="15">
      <c r="A250" s="43" t="s">
        <v>333</v>
      </c>
      <c r="B250" s="52" t="s">
        <v>312</v>
      </c>
      <c r="C250" s="52"/>
      <c r="D250" s="52"/>
      <c r="E250" s="52">
        <v>1</v>
      </c>
      <c r="F250" s="52"/>
      <c r="G250" s="52">
        <v>1</v>
      </c>
      <c r="H250" s="52"/>
      <c r="I250" s="52">
        <v>1</v>
      </c>
      <c r="J250" s="52"/>
      <c r="K250" s="52"/>
      <c r="L250" s="52"/>
      <c r="M250" s="52"/>
      <c r="N250" s="52"/>
      <c r="O250" s="52">
        <v>1</v>
      </c>
      <c r="P250" s="52"/>
    </row>
    <row r="251" spans="1:16" ht="15">
      <c r="A251" s="43" t="s">
        <v>334</v>
      </c>
      <c r="B251" s="52" t="s">
        <v>312</v>
      </c>
      <c r="C251" s="52"/>
      <c r="D251" s="52"/>
      <c r="E251" s="52">
        <v>1</v>
      </c>
      <c r="F251" s="52"/>
      <c r="G251" s="52">
        <v>1</v>
      </c>
      <c r="H251" s="52"/>
      <c r="I251" s="52">
        <v>1</v>
      </c>
      <c r="J251" s="52"/>
      <c r="K251" s="52"/>
      <c r="L251" s="52"/>
      <c r="M251" s="52"/>
      <c r="N251" s="52"/>
      <c r="O251" s="52"/>
      <c r="P251" s="52"/>
    </row>
    <row r="252" spans="1:16" ht="15">
      <c r="A252" s="43" t="s">
        <v>286</v>
      </c>
      <c r="B252" s="52" t="s">
        <v>312</v>
      </c>
      <c r="C252" s="52"/>
      <c r="D252" s="52"/>
      <c r="E252" s="52">
        <v>1</v>
      </c>
      <c r="F252" s="52">
        <v>1</v>
      </c>
      <c r="G252" s="52">
        <v>1</v>
      </c>
      <c r="H252" s="52">
        <v>1</v>
      </c>
      <c r="I252" s="52"/>
      <c r="J252" s="52"/>
      <c r="K252" s="52"/>
      <c r="L252" s="52"/>
      <c r="M252" s="52"/>
      <c r="N252" s="52"/>
      <c r="O252" s="52"/>
      <c r="P252" s="52"/>
    </row>
    <row r="253" spans="1:16" ht="15">
      <c r="A253" s="43" t="s">
        <v>287</v>
      </c>
      <c r="B253" s="52" t="s">
        <v>312</v>
      </c>
      <c r="C253" s="52"/>
      <c r="D253" s="52"/>
      <c r="E253" s="52">
        <v>1</v>
      </c>
      <c r="F253" s="52">
        <v>1</v>
      </c>
      <c r="G253" s="52">
        <v>1</v>
      </c>
      <c r="H253" s="52">
        <v>1</v>
      </c>
      <c r="I253" s="52"/>
      <c r="J253" s="52"/>
      <c r="K253" s="52"/>
      <c r="L253" s="52"/>
      <c r="M253" s="52"/>
      <c r="N253" s="52"/>
      <c r="O253" s="52"/>
      <c r="P253" s="52"/>
    </row>
    <row r="254" spans="1:16" ht="15">
      <c r="A254" s="43" t="s">
        <v>288</v>
      </c>
      <c r="B254" s="52" t="s">
        <v>312</v>
      </c>
      <c r="C254" s="52"/>
      <c r="D254" s="52"/>
      <c r="E254" s="52">
        <v>1</v>
      </c>
      <c r="F254" s="52">
        <v>4</v>
      </c>
      <c r="G254" s="52">
        <v>1</v>
      </c>
      <c r="H254" s="52">
        <v>4</v>
      </c>
      <c r="I254" s="52"/>
      <c r="J254" s="52"/>
      <c r="K254" s="52"/>
      <c r="L254" s="52"/>
      <c r="M254" s="52"/>
      <c r="N254" s="52"/>
      <c r="O254" s="52">
        <v>1</v>
      </c>
      <c r="P254" s="52"/>
    </row>
    <row r="255" spans="1:16" ht="15">
      <c r="A255" s="43" t="s">
        <v>289</v>
      </c>
      <c r="B255" s="52" t="s">
        <v>312</v>
      </c>
      <c r="C255" s="52"/>
      <c r="D255" s="52"/>
      <c r="E255" s="52">
        <v>1</v>
      </c>
      <c r="F255" s="52"/>
      <c r="G255" s="52">
        <v>1</v>
      </c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1:16" ht="15">
      <c r="A256" s="43" t="s">
        <v>290</v>
      </c>
      <c r="B256" s="52" t="s">
        <v>312</v>
      </c>
      <c r="C256" s="52"/>
      <c r="D256" s="52"/>
      <c r="E256" s="52">
        <v>1</v>
      </c>
      <c r="F256" s="52">
        <v>1</v>
      </c>
      <c r="G256" s="52">
        <v>1</v>
      </c>
      <c r="H256" s="52">
        <v>1</v>
      </c>
      <c r="I256" s="52"/>
      <c r="J256" s="52"/>
      <c r="K256" s="52"/>
      <c r="L256" s="52"/>
      <c r="M256" s="52"/>
      <c r="N256" s="52"/>
      <c r="O256" s="52"/>
      <c r="P256" s="52"/>
    </row>
    <row r="257" spans="1:16" ht="15">
      <c r="A257" s="43" t="s">
        <v>291</v>
      </c>
      <c r="B257" s="52" t="s">
        <v>314</v>
      </c>
      <c r="C257" s="52">
        <v>1</v>
      </c>
      <c r="D257" s="52">
        <v>2</v>
      </c>
      <c r="E257" s="52"/>
      <c r="F257" s="52"/>
      <c r="G257" s="52">
        <v>1</v>
      </c>
      <c r="H257" s="52">
        <v>2</v>
      </c>
      <c r="I257" s="52"/>
      <c r="J257" s="52"/>
      <c r="K257" s="52"/>
      <c r="L257" s="52"/>
      <c r="M257" s="52"/>
      <c r="N257" s="52"/>
      <c r="O257" s="52"/>
      <c r="P257" s="52">
        <v>1</v>
      </c>
    </row>
    <row r="258" spans="1:16" ht="15">
      <c r="A258" s="43" t="s">
        <v>292</v>
      </c>
      <c r="B258" s="52"/>
      <c r="C258" s="52">
        <v>1</v>
      </c>
      <c r="D258" s="52">
        <v>2</v>
      </c>
      <c r="E258" s="52">
        <v>7</v>
      </c>
      <c r="F258" s="52">
        <v>7</v>
      </c>
      <c r="G258" s="52">
        <v>8</v>
      </c>
      <c r="H258" s="52">
        <v>9</v>
      </c>
      <c r="I258" s="52">
        <v>2</v>
      </c>
      <c r="J258" s="52"/>
      <c r="K258" s="52"/>
      <c r="L258" s="52"/>
      <c r="M258" s="52"/>
      <c r="N258" s="52"/>
      <c r="O258" s="52">
        <v>2</v>
      </c>
      <c r="P258" s="52">
        <v>1</v>
      </c>
    </row>
    <row r="259" spans="1:16" ht="15" customHeight="1">
      <c r="A259" s="155"/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7"/>
    </row>
    <row r="260" spans="1:16" ht="15">
      <c r="A260" s="43" t="s">
        <v>293</v>
      </c>
      <c r="B260" s="117" t="s">
        <v>311</v>
      </c>
      <c r="C260" s="117">
        <v>1</v>
      </c>
      <c r="D260" s="117">
        <v>6</v>
      </c>
      <c r="E260" s="117"/>
      <c r="F260" s="117"/>
      <c r="G260" s="117">
        <v>1</v>
      </c>
      <c r="H260" s="117">
        <v>6</v>
      </c>
      <c r="I260" s="117"/>
      <c r="J260" s="117"/>
      <c r="K260" s="117"/>
      <c r="L260" s="117"/>
      <c r="M260" s="117"/>
      <c r="N260" s="117"/>
      <c r="O260" s="117">
        <v>3</v>
      </c>
      <c r="P260" s="117">
        <v>1</v>
      </c>
    </row>
    <row r="261" spans="1:16" ht="15">
      <c r="A261" s="44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1:16" ht="15">
      <c r="A262" s="43" t="s">
        <v>294</v>
      </c>
      <c r="B262" s="117" t="s">
        <v>312</v>
      </c>
      <c r="C262" s="117"/>
      <c r="D262" s="117"/>
      <c r="E262" s="117">
        <v>1</v>
      </c>
      <c r="F262" s="117">
        <v>2</v>
      </c>
      <c r="G262" s="117">
        <v>1</v>
      </c>
      <c r="H262" s="117">
        <v>2</v>
      </c>
      <c r="I262" s="117"/>
      <c r="J262" s="117"/>
      <c r="K262" s="117"/>
      <c r="L262" s="117"/>
      <c r="M262" s="117"/>
      <c r="N262" s="117"/>
      <c r="O262" s="117"/>
      <c r="P262" s="117"/>
    </row>
    <row r="263" spans="1:16" ht="15">
      <c r="A263" s="43" t="s">
        <v>295</v>
      </c>
      <c r="B263" s="117" t="s">
        <v>312</v>
      </c>
      <c r="C263" s="117"/>
      <c r="D263" s="117"/>
      <c r="E263" s="117">
        <v>1</v>
      </c>
      <c r="F263" s="117"/>
      <c r="G263" s="117">
        <v>1</v>
      </c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ht="15">
      <c r="A264" s="43" t="s">
        <v>296</v>
      </c>
      <c r="B264" s="117" t="s">
        <v>312</v>
      </c>
      <c r="C264" s="117"/>
      <c r="D264" s="117"/>
      <c r="E264" s="117">
        <v>1</v>
      </c>
      <c r="F264" s="117">
        <v>1</v>
      </c>
      <c r="G264" s="117">
        <v>1</v>
      </c>
      <c r="H264" s="117">
        <v>1</v>
      </c>
      <c r="I264" s="117">
        <v>1</v>
      </c>
      <c r="J264" s="117">
        <v>1</v>
      </c>
      <c r="K264" s="117"/>
      <c r="L264" s="117"/>
      <c r="M264" s="117"/>
      <c r="N264" s="117"/>
      <c r="O264" s="117"/>
      <c r="P264" s="117"/>
    </row>
    <row r="265" spans="1:16" ht="15">
      <c r="A265" s="43" t="s">
        <v>297</v>
      </c>
      <c r="B265" s="117" t="s">
        <v>312</v>
      </c>
      <c r="C265" s="117"/>
      <c r="D265" s="117"/>
      <c r="E265" s="117">
        <v>1</v>
      </c>
      <c r="F265" s="117">
        <v>1</v>
      </c>
      <c r="G265" s="117">
        <v>1</v>
      </c>
      <c r="H265" s="117">
        <v>1</v>
      </c>
      <c r="I265" s="117"/>
      <c r="J265" s="117"/>
      <c r="K265" s="117"/>
      <c r="L265" s="117"/>
      <c r="M265" s="117"/>
      <c r="N265" s="117"/>
      <c r="O265" s="117">
        <v>1</v>
      </c>
      <c r="P265" s="117"/>
    </row>
    <row r="266" spans="1:16" ht="15">
      <c r="A266" s="43" t="s">
        <v>298</v>
      </c>
      <c r="B266" s="117" t="s">
        <v>312</v>
      </c>
      <c r="C266" s="117"/>
      <c r="D266" s="117"/>
      <c r="E266" s="117">
        <v>1</v>
      </c>
      <c r="F266" s="117"/>
      <c r="G266" s="117">
        <v>1</v>
      </c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ht="15">
      <c r="A267" s="43" t="s">
        <v>299</v>
      </c>
      <c r="B267" s="117" t="s">
        <v>312</v>
      </c>
      <c r="C267" s="117"/>
      <c r="D267" s="117"/>
      <c r="E267" s="117">
        <v>1</v>
      </c>
      <c r="F267" s="117"/>
      <c r="G267" s="117">
        <v>1</v>
      </c>
      <c r="H267" s="117"/>
      <c r="I267" s="117"/>
      <c r="J267" s="117"/>
      <c r="K267" s="117"/>
      <c r="L267" s="117"/>
      <c r="M267" s="117"/>
      <c r="N267" s="117"/>
      <c r="O267" s="117">
        <v>1</v>
      </c>
      <c r="P267" s="117"/>
    </row>
    <row r="268" spans="1:16" ht="15">
      <c r="A268" s="43" t="s">
        <v>300</v>
      </c>
      <c r="B268" s="117" t="s">
        <v>312</v>
      </c>
      <c r="C268" s="117"/>
      <c r="D268" s="117"/>
      <c r="E268" s="117">
        <v>1</v>
      </c>
      <c r="F268" s="117">
        <v>1</v>
      </c>
      <c r="G268" s="117">
        <v>1</v>
      </c>
      <c r="H268" s="117">
        <v>1</v>
      </c>
      <c r="I268" s="117"/>
      <c r="J268" s="117"/>
      <c r="K268" s="117"/>
      <c r="L268" s="117"/>
      <c r="M268" s="117"/>
      <c r="N268" s="117"/>
      <c r="O268" s="117"/>
      <c r="P268" s="117"/>
    </row>
    <row r="269" spans="1:16" ht="15">
      <c r="A269" s="43" t="s">
        <v>301</v>
      </c>
      <c r="B269" s="117" t="s">
        <v>312</v>
      </c>
      <c r="C269" s="117"/>
      <c r="D269" s="117"/>
      <c r="E269" s="117">
        <v>1</v>
      </c>
      <c r="F269" s="117">
        <v>2</v>
      </c>
      <c r="G269" s="117">
        <v>1</v>
      </c>
      <c r="H269" s="117">
        <v>2</v>
      </c>
      <c r="I269" s="117"/>
      <c r="J269" s="117"/>
      <c r="K269" s="117"/>
      <c r="L269" s="117"/>
      <c r="M269" s="117"/>
      <c r="N269" s="117"/>
      <c r="O269" s="117"/>
      <c r="P269" s="117"/>
    </row>
    <row r="270" spans="1:16" ht="15">
      <c r="A270" s="43" t="s">
        <v>302</v>
      </c>
      <c r="B270" s="117" t="s">
        <v>312</v>
      </c>
      <c r="C270" s="117"/>
      <c r="D270" s="117"/>
      <c r="E270" s="117">
        <v>1</v>
      </c>
      <c r="F270" s="117"/>
      <c r="G270" s="117">
        <v>1</v>
      </c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ht="15">
      <c r="A271" s="43" t="s">
        <v>303</v>
      </c>
      <c r="B271" s="117" t="s">
        <v>312</v>
      </c>
      <c r="C271" s="117"/>
      <c r="D271" s="117"/>
      <c r="E271" s="117">
        <v>1</v>
      </c>
      <c r="F271" s="117">
        <v>1</v>
      </c>
      <c r="G271" s="117">
        <v>1</v>
      </c>
      <c r="H271" s="117">
        <v>1</v>
      </c>
      <c r="I271" s="117"/>
      <c r="J271" s="117"/>
      <c r="K271" s="117"/>
      <c r="L271" s="117"/>
      <c r="M271" s="117"/>
      <c r="N271" s="117"/>
      <c r="O271" s="117"/>
      <c r="P271" s="117">
        <v>1</v>
      </c>
    </row>
    <row r="272" spans="1:16" ht="15">
      <c r="A272" s="43" t="s">
        <v>304</v>
      </c>
      <c r="B272" s="117" t="s">
        <v>312</v>
      </c>
      <c r="C272" s="117"/>
      <c r="D272" s="117"/>
      <c r="E272" s="117">
        <v>1</v>
      </c>
      <c r="F272" s="117">
        <v>2</v>
      </c>
      <c r="G272" s="117">
        <v>1</v>
      </c>
      <c r="H272" s="117">
        <v>2</v>
      </c>
      <c r="I272" s="117"/>
      <c r="J272" s="117"/>
      <c r="K272" s="117"/>
      <c r="L272" s="117"/>
      <c r="M272" s="117"/>
      <c r="N272" s="117"/>
      <c r="O272" s="117"/>
      <c r="P272" s="117"/>
    </row>
    <row r="273" spans="1:16" ht="15">
      <c r="A273" s="43" t="s">
        <v>305</v>
      </c>
      <c r="B273" s="117" t="s">
        <v>312</v>
      </c>
      <c r="C273" s="117"/>
      <c r="D273" s="117"/>
      <c r="E273" s="117">
        <v>1</v>
      </c>
      <c r="F273" s="117">
        <v>6</v>
      </c>
      <c r="G273" s="117">
        <v>1</v>
      </c>
      <c r="H273" s="117">
        <v>6</v>
      </c>
      <c r="I273" s="117"/>
      <c r="J273" s="117"/>
      <c r="K273" s="117"/>
      <c r="L273" s="117"/>
      <c r="M273" s="117"/>
      <c r="N273" s="117"/>
      <c r="O273" s="117">
        <v>3</v>
      </c>
      <c r="P273" s="117"/>
    </row>
    <row r="274" spans="1:16" ht="15">
      <c r="A274" s="43" t="s">
        <v>306</v>
      </c>
      <c r="B274" s="117" t="s">
        <v>315</v>
      </c>
      <c r="C274" s="117">
        <v>1</v>
      </c>
      <c r="D274" s="117"/>
      <c r="E274" s="117"/>
      <c r="F274" s="117">
        <v>1</v>
      </c>
      <c r="G274" s="117">
        <v>1</v>
      </c>
      <c r="H274" s="117">
        <v>1</v>
      </c>
      <c r="I274" s="117"/>
      <c r="J274" s="117"/>
      <c r="K274" s="117"/>
      <c r="L274" s="117"/>
      <c r="M274" s="117"/>
      <c r="N274" s="117"/>
      <c r="O274" s="117"/>
      <c r="P274" s="117"/>
    </row>
    <row r="275" spans="1:16" ht="15">
      <c r="A275" s="43" t="s">
        <v>307</v>
      </c>
      <c r="B275" s="117" t="s">
        <v>315</v>
      </c>
      <c r="C275" s="117">
        <v>1</v>
      </c>
      <c r="D275" s="117"/>
      <c r="E275" s="117"/>
      <c r="F275" s="117">
        <v>1</v>
      </c>
      <c r="G275" s="117">
        <v>1</v>
      </c>
      <c r="H275" s="117">
        <v>1</v>
      </c>
      <c r="I275" s="117"/>
      <c r="J275" s="117"/>
      <c r="K275" s="117"/>
      <c r="L275" s="117"/>
      <c r="M275" s="117"/>
      <c r="N275" s="117"/>
      <c r="O275" s="117"/>
      <c r="P275" s="117"/>
    </row>
    <row r="276" spans="1:16" ht="15">
      <c r="A276" s="43" t="s">
        <v>308</v>
      </c>
      <c r="B276" s="117" t="s">
        <v>315</v>
      </c>
      <c r="C276" s="117">
        <v>1</v>
      </c>
      <c r="D276" s="117"/>
      <c r="E276" s="117"/>
      <c r="F276" s="117"/>
      <c r="G276" s="117">
        <v>1</v>
      </c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ht="15">
      <c r="A277" s="43" t="s">
        <v>309</v>
      </c>
      <c r="B277" s="117"/>
      <c r="C277" s="117">
        <v>3</v>
      </c>
      <c r="D277" s="117"/>
      <c r="E277" s="117">
        <v>12</v>
      </c>
      <c r="F277" s="117">
        <v>18</v>
      </c>
      <c r="G277" s="117">
        <v>15</v>
      </c>
      <c r="H277" s="117">
        <v>18</v>
      </c>
      <c r="I277" s="117">
        <v>1</v>
      </c>
      <c r="J277" s="117">
        <v>1</v>
      </c>
      <c r="K277" s="117"/>
      <c r="L277" s="117"/>
      <c r="M277" s="117"/>
      <c r="N277" s="117"/>
      <c r="O277" s="117">
        <v>5</v>
      </c>
      <c r="P277" s="117">
        <v>1</v>
      </c>
    </row>
    <row r="278" spans="1:16" ht="15" customHeight="1">
      <c r="A278" s="135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7"/>
    </row>
    <row r="282" spans="1:10" ht="75" customHeight="1">
      <c r="A282" s="279" t="s">
        <v>66</v>
      </c>
      <c r="B282" s="279"/>
      <c r="C282" s="279"/>
      <c r="D282" s="279"/>
      <c r="E282" s="279"/>
      <c r="F282" s="279"/>
      <c r="G282" s="279"/>
      <c r="H282" s="279"/>
      <c r="I282" s="279"/>
      <c r="J282" s="279"/>
    </row>
    <row r="283" spans="3:10" ht="12.75" customHeight="1">
      <c r="C283" s="2"/>
      <c r="D283" s="2"/>
      <c r="E283" s="2"/>
      <c r="F283" s="2"/>
      <c r="G283" s="2"/>
      <c r="H283" s="2"/>
      <c r="I283" s="2"/>
      <c r="J283" s="2"/>
    </row>
    <row r="284" spans="1:10" ht="12.75" customHeight="1">
      <c r="A284" s="39" t="s">
        <v>47</v>
      </c>
      <c r="C284" s="2"/>
      <c r="D284" s="2"/>
      <c r="E284" s="2"/>
      <c r="F284" s="2"/>
      <c r="G284" s="2"/>
      <c r="H284" s="2"/>
      <c r="I284" s="2"/>
      <c r="J284" s="2"/>
    </row>
    <row r="285" spans="1:10" ht="12.75" customHeight="1">
      <c r="A285" s="25" t="s">
        <v>48</v>
      </c>
      <c r="C285" s="2"/>
      <c r="D285" s="2"/>
      <c r="E285" s="2"/>
      <c r="F285" s="2"/>
      <c r="G285" s="2"/>
      <c r="H285" s="2"/>
      <c r="I285" s="2"/>
      <c r="J285" s="2"/>
    </row>
    <row r="286" spans="3:10" ht="12.75" customHeight="1">
      <c r="C286" s="2"/>
      <c r="D286" s="2"/>
      <c r="E286" s="2"/>
      <c r="F286" s="2"/>
      <c r="G286" s="2"/>
      <c r="H286" s="2"/>
      <c r="I286" s="2"/>
      <c r="J286" s="2"/>
    </row>
    <row r="287" spans="3:10" ht="12.75" customHeight="1">
      <c r="C287" s="2"/>
      <c r="D287" s="2"/>
      <c r="E287" s="2"/>
      <c r="F287" s="2"/>
      <c r="G287" s="2"/>
      <c r="H287" s="2"/>
      <c r="I287" s="2"/>
      <c r="J287" s="2"/>
    </row>
    <row r="288" spans="3:10" ht="12.75" customHeight="1">
      <c r="C288" s="2"/>
      <c r="D288" s="2"/>
      <c r="E288" s="2"/>
      <c r="F288" s="2"/>
      <c r="G288" s="2"/>
      <c r="H288" s="2"/>
      <c r="I288" s="2"/>
      <c r="J288" s="2"/>
    </row>
    <row r="289" spans="3:10" ht="12.75" customHeight="1">
      <c r="C289" s="2"/>
      <c r="D289" s="2"/>
      <c r="E289" s="2"/>
      <c r="F289" s="2"/>
      <c r="G289" s="2"/>
      <c r="H289" s="2"/>
      <c r="I289" s="2"/>
      <c r="J289" s="2"/>
    </row>
    <row r="290" spans="3:10" ht="12.75" customHeight="1">
      <c r="C290" s="2"/>
      <c r="D290" s="2"/>
      <c r="E290" s="2"/>
      <c r="F290" s="2"/>
      <c r="G290" s="2"/>
      <c r="H290" s="2"/>
      <c r="I290" s="2"/>
      <c r="J290" s="2"/>
    </row>
    <row r="291" spans="3:10" ht="12.75" customHeight="1">
      <c r="C291" s="2"/>
      <c r="D291" s="2"/>
      <c r="E291" s="2"/>
      <c r="F291" s="2"/>
      <c r="G291" s="2"/>
      <c r="H291" s="2"/>
      <c r="I291" s="2"/>
      <c r="J291" s="2"/>
    </row>
    <row r="292" spans="3:10" ht="12.75" customHeight="1">
      <c r="C292" s="2"/>
      <c r="D292" s="2"/>
      <c r="E292" s="2"/>
      <c r="F292" s="2"/>
      <c r="G292" s="2"/>
      <c r="H292" s="2"/>
      <c r="I292" s="2"/>
      <c r="J292" s="2"/>
    </row>
    <row r="293" spans="3:10" ht="12.75" customHeight="1">
      <c r="C293" s="2"/>
      <c r="D293" s="2"/>
      <c r="E293" s="2"/>
      <c r="F293" s="2"/>
      <c r="G293" s="2"/>
      <c r="H293" s="2"/>
      <c r="I293" s="2"/>
      <c r="J293" s="2"/>
    </row>
  </sheetData>
  <sheetProtection/>
  <mergeCells count="28">
    <mergeCell ref="A1:P1"/>
    <mergeCell ref="H5:H6"/>
    <mergeCell ref="G4:H4"/>
    <mergeCell ref="G5:G6"/>
    <mergeCell ref="O2:O4"/>
    <mergeCell ref="M4:N4"/>
    <mergeCell ref="P2:P4"/>
    <mergeCell ref="O5:O6"/>
    <mergeCell ref="P5:P6"/>
    <mergeCell ref="K5:K6"/>
    <mergeCell ref="A282:J282"/>
    <mergeCell ref="L5:L6"/>
    <mergeCell ref="A2:A6"/>
    <mergeCell ref="B4:B6"/>
    <mergeCell ref="I4:J4"/>
    <mergeCell ref="I2:N2"/>
    <mergeCell ref="M5:M6"/>
    <mergeCell ref="N5:N6"/>
    <mergeCell ref="I5:I6"/>
    <mergeCell ref="J5:J6"/>
    <mergeCell ref="K4:L4"/>
    <mergeCell ref="F5:F6"/>
    <mergeCell ref="C2:H2"/>
    <mergeCell ref="E3:F4"/>
    <mergeCell ref="C3:D4"/>
    <mergeCell ref="C5:C6"/>
    <mergeCell ref="E5:E6"/>
    <mergeCell ref="D5:D6"/>
  </mergeCells>
  <printOptions/>
  <pageMargins left="0.49" right="0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3"/>
  <sheetViews>
    <sheetView zoomScalePageLayoutView="0" workbookViewId="0" topLeftCell="A1">
      <selection activeCell="K6" sqref="K6"/>
    </sheetView>
  </sheetViews>
  <sheetFormatPr defaultColWidth="9.25390625" defaultRowHeight="12.75"/>
  <cols>
    <col min="1" max="1" width="28.375" style="3" customWidth="1"/>
    <col min="2" max="2" width="12.00390625" style="3" customWidth="1"/>
    <col min="3" max="3" width="12.25390625" style="3" customWidth="1"/>
    <col min="4" max="4" width="12.625" style="3" customWidth="1"/>
    <col min="5" max="5" width="9.625" style="3" customWidth="1"/>
    <col min="6" max="6" width="10.875" style="3" customWidth="1"/>
    <col min="7" max="7" width="11.625" style="3" customWidth="1"/>
    <col min="8" max="8" width="12.00390625" style="3" customWidth="1"/>
    <col min="9" max="9" width="12.625" style="3" customWidth="1"/>
    <col min="10" max="10" width="13.25390625" style="3" customWidth="1"/>
    <col min="11" max="11" width="8.125" style="259" customWidth="1"/>
    <col min="12" max="12" width="10.00390625" style="3" bestFit="1" customWidth="1"/>
    <col min="13" max="13" width="9.25390625" style="158" customWidth="1"/>
    <col min="14" max="16384" width="9.25390625" style="3" customWidth="1"/>
  </cols>
  <sheetData>
    <row r="1" spans="1:13" s="10" customFormat="1" ht="19.5" customHeight="1">
      <c r="A1" s="294" t="s">
        <v>73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M1" s="130"/>
    </row>
    <row r="2" spans="1:13" s="11" customFormat="1" ht="33" customHeight="1">
      <c r="A2" s="298" t="s">
        <v>7</v>
      </c>
      <c r="B2" s="300" t="s">
        <v>49</v>
      </c>
      <c r="C2" s="292" t="s">
        <v>20</v>
      </c>
      <c r="D2" s="304" t="s">
        <v>10</v>
      </c>
      <c r="E2" s="273" t="s">
        <v>13</v>
      </c>
      <c r="F2" s="283"/>
      <c r="G2" s="283"/>
      <c r="H2" s="271" t="s">
        <v>318</v>
      </c>
      <c r="I2" s="271" t="s">
        <v>59</v>
      </c>
      <c r="J2" s="288" t="s">
        <v>57</v>
      </c>
      <c r="K2" s="277" t="s">
        <v>335</v>
      </c>
      <c r="M2" s="131"/>
    </row>
    <row r="3" spans="1:13" s="11" customFormat="1" ht="21" customHeight="1">
      <c r="A3" s="299"/>
      <c r="B3" s="301"/>
      <c r="C3" s="292"/>
      <c r="D3" s="304"/>
      <c r="E3" s="290" t="s">
        <v>5</v>
      </c>
      <c r="F3" s="292" t="s">
        <v>12</v>
      </c>
      <c r="G3" s="293"/>
      <c r="H3" s="272"/>
      <c r="I3" s="272"/>
      <c r="J3" s="289"/>
      <c r="K3" s="277"/>
      <c r="M3" s="296"/>
    </row>
    <row r="4" spans="1:13" s="11" customFormat="1" ht="46.5" customHeight="1">
      <c r="A4" s="299"/>
      <c r="B4" s="302"/>
      <c r="C4" s="303"/>
      <c r="D4" s="305"/>
      <c r="E4" s="291"/>
      <c r="F4" s="21" t="s">
        <v>11</v>
      </c>
      <c r="G4" s="21" t="s">
        <v>22</v>
      </c>
      <c r="H4" s="272"/>
      <c r="I4" s="272"/>
      <c r="J4" s="289"/>
      <c r="K4" s="277"/>
      <c r="M4" s="296"/>
    </row>
    <row r="5" spans="1:13" s="11" customFormat="1" ht="14.25" customHeight="1">
      <c r="A5" s="28">
        <v>0</v>
      </c>
      <c r="B5" s="29">
        <v>1</v>
      </c>
      <c r="C5" s="30">
        <v>2</v>
      </c>
      <c r="D5" s="30">
        <v>3</v>
      </c>
      <c r="E5" s="29">
        <v>4</v>
      </c>
      <c r="F5" s="31">
        <v>5</v>
      </c>
      <c r="G5" s="31">
        <v>6</v>
      </c>
      <c r="H5" s="31">
        <v>7</v>
      </c>
      <c r="I5" s="31">
        <v>8</v>
      </c>
      <c r="J5" s="246">
        <v>9</v>
      </c>
      <c r="K5" s="7"/>
      <c r="M5" s="133"/>
    </row>
    <row r="6" spans="1:13" s="10" customFormat="1" ht="20.25" customHeight="1">
      <c r="A6" s="43" t="s">
        <v>79</v>
      </c>
      <c r="B6" s="128">
        <f>B10+B31+B47+B49+B66+B77+B86+B99+B111+B127+B146+B148+B157+B170+B190+B180+B204+B214+B223+B230+B245+B255+B257+B274</f>
        <v>2151895</v>
      </c>
      <c r="C6" s="128">
        <f>C8+C10+C31+C47+C49+C66+C77+C86+C99+C111+C127+C146+C148+C157+C170+C180+C190+C204+C214+C223+C230+C245+C255+C257+C274</f>
        <v>6238910</v>
      </c>
      <c r="D6" s="159">
        <f>(C6/B6)*100</f>
        <v>289.9263207544978</v>
      </c>
      <c r="E6" s="128">
        <f>E8+E10+E31+E47+E49+E66+E77+E86+E99+E111+E127+E146+E148+E157+E170+E180+E190+E204+E214+E223+E230+E245+E255+E257+E274</f>
        <v>192738</v>
      </c>
      <c r="F6" s="128">
        <f>F8+F10+F31+F47+F49+F66+F77+F86+F99+F111+F127+F146+F148+F157+F170+F180+F190+F204+F214+F223+F230+F245+F255+F257+F274</f>
        <v>138880</v>
      </c>
      <c r="G6" s="128">
        <f>G8+G10+G31+G47+G49+G66+G77+G86+G99+G111+G127+G146+G148+G157+G170+G180+G190+G204+G214+G223+G230+G245+G255+G257+G274</f>
        <v>53033</v>
      </c>
      <c r="H6" s="128">
        <f>H8+H10+H31+H47+H49+H66+H77+H86+H99+H111+H127+H146+H148+H157+H170+H180+H190+H204+H214+H223+H230+H245+H255+H257+H274</f>
        <v>7644244</v>
      </c>
      <c r="I6" s="159">
        <f>(H6/B6)*100</f>
        <v>355.2331317280815</v>
      </c>
      <c r="J6" s="247">
        <f>J8+J10+J31+J47+J49+J66+J77+J86+J99+J111+J127+J146+J148+J157+J170+J180+J190+J204+J214+J223+J230+J245+J255+J257+J274</f>
        <v>582982</v>
      </c>
      <c r="K6" s="257" t="s">
        <v>337</v>
      </c>
      <c r="L6" s="129"/>
      <c r="M6" s="134"/>
    </row>
    <row r="7" spans="1:13" s="10" customFormat="1" ht="20.25" customHeight="1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257" t="e">
        <f aca="true" t="shared" si="0" ref="K7:K69">(F7/B7)*100</f>
        <v>#DIV/0!</v>
      </c>
      <c r="L7" s="129"/>
      <c r="M7" s="138"/>
    </row>
    <row r="8" spans="1:14" s="10" customFormat="1" ht="20.25" customHeight="1">
      <c r="A8" s="43" t="s">
        <v>80</v>
      </c>
      <c r="B8" s="51">
        <v>348450</v>
      </c>
      <c r="C8" s="51">
        <v>260619</v>
      </c>
      <c r="D8" s="111">
        <f>(C8/B8)*100</f>
        <v>74.79380111924236</v>
      </c>
      <c r="E8" s="51">
        <v>3906</v>
      </c>
      <c r="F8" s="51">
        <v>2268</v>
      </c>
      <c r="G8" s="51">
        <v>1638</v>
      </c>
      <c r="H8" s="51">
        <v>43211</v>
      </c>
      <c r="I8" s="51">
        <v>2</v>
      </c>
      <c r="J8" s="248">
        <v>36683</v>
      </c>
      <c r="K8" s="257">
        <f t="shared" si="0"/>
        <v>0.650882479552303</v>
      </c>
      <c r="L8" s="129"/>
      <c r="M8" s="132"/>
      <c r="N8" s="52"/>
    </row>
    <row r="9" spans="1:13" s="10" customFormat="1" ht="20.25" customHeight="1">
      <c r="A9" s="212"/>
      <c r="B9" s="139"/>
      <c r="C9" s="139"/>
      <c r="D9" s="139"/>
      <c r="E9" s="139"/>
      <c r="F9" s="139"/>
      <c r="G9" s="139"/>
      <c r="H9" s="139"/>
      <c r="I9" s="139"/>
      <c r="J9" s="139"/>
      <c r="K9" s="257" t="e">
        <f t="shared" si="0"/>
        <v>#DIV/0!</v>
      </c>
      <c r="L9" s="129"/>
      <c r="M9" s="141"/>
    </row>
    <row r="10" spans="1:13" s="10" customFormat="1" ht="20.25" customHeight="1">
      <c r="A10" s="43" t="s">
        <v>81</v>
      </c>
      <c r="B10" s="51">
        <v>57984</v>
      </c>
      <c r="C10" s="51">
        <v>224821</v>
      </c>
      <c r="D10" s="51">
        <v>387.7</v>
      </c>
      <c r="E10" s="51">
        <v>3131</v>
      </c>
      <c r="F10" s="51">
        <v>1478</v>
      </c>
      <c r="G10" s="51">
        <v>1653</v>
      </c>
      <c r="H10" s="51">
        <v>295106</v>
      </c>
      <c r="I10" s="51">
        <v>508.9</v>
      </c>
      <c r="J10" s="248">
        <v>31531</v>
      </c>
      <c r="K10" s="257">
        <f t="shared" si="0"/>
        <v>2.5489790286975715</v>
      </c>
      <c r="L10" s="129"/>
      <c r="M10" s="142"/>
    </row>
    <row r="11" spans="1:13" s="10" customFormat="1" ht="20.2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257" t="e">
        <f t="shared" si="0"/>
        <v>#DIV/0!</v>
      </c>
      <c r="L11" s="129"/>
      <c r="M11" s="138"/>
    </row>
    <row r="12" spans="1:13" s="10" customFormat="1" ht="20.25" customHeight="1">
      <c r="A12" s="43" t="s">
        <v>321</v>
      </c>
      <c r="B12" s="51">
        <v>12986</v>
      </c>
      <c r="C12" s="51">
        <v>36475</v>
      </c>
      <c r="D12" s="51">
        <v>280.9</v>
      </c>
      <c r="E12" s="51">
        <v>1054</v>
      </c>
      <c r="F12" s="51">
        <v>835</v>
      </c>
      <c r="G12" s="51">
        <v>219</v>
      </c>
      <c r="H12" s="51">
        <v>22370</v>
      </c>
      <c r="I12" s="51">
        <v>172.3</v>
      </c>
      <c r="J12" s="248">
        <v>6972</v>
      </c>
      <c r="K12" s="257">
        <f t="shared" si="0"/>
        <v>6.43000154012013</v>
      </c>
      <c r="L12" s="129"/>
      <c r="M12" s="142"/>
    </row>
    <row r="13" spans="1:13" ht="15">
      <c r="A13" s="43" t="s">
        <v>82</v>
      </c>
      <c r="B13" s="51">
        <v>5441</v>
      </c>
      <c r="C13" s="51">
        <v>19172</v>
      </c>
      <c r="D13" s="51">
        <v>352.4</v>
      </c>
      <c r="E13" s="51">
        <v>558</v>
      </c>
      <c r="F13" s="51">
        <v>332</v>
      </c>
      <c r="G13" s="51">
        <v>226</v>
      </c>
      <c r="H13" s="51">
        <v>15167</v>
      </c>
      <c r="I13" s="51">
        <v>278.8</v>
      </c>
      <c r="J13" s="248">
        <v>5350</v>
      </c>
      <c r="K13" s="257">
        <f t="shared" si="0"/>
        <v>6.101819518470869</v>
      </c>
      <c r="L13" s="129"/>
      <c r="M13" s="142"/>
    </row>
    <row r="14" spans="1:13" s="13" customFormat="1" ht="15">
      <c r="A14" s="43" t="s">
        <v>83</v>
      </c>
      <c r="B14" s="51">
        <v>5536</v>
      </c>
      <c r="C14" s="51">
        <v>14053</v>
      </c>
      <c r="D14" s="51">
        <v>253.9</v>
      </c>
      <c r="E14" s="51">
        <v>354</v>
      </c>
      <c r="F14" s="51">
        <v>283</v>
      </c>
      <c r="G14" s="51">
        <v>71</v>
      </c>
      <c r="H14" s="103">
        <v>4823</v>
      </c>
      <c r="I14" s="51">
        <v>87.1</v>
      </c>
      <c r="J14" s="248">
        <v>946</v>
      </c>
      <c r="K14" s="257">
        <f t="shared" si="0"/>
        <v>5.111994219653179</v>
      </c>
      <c r="L14" s="129"/>
      <c r="M14" s="143"/>
    </row>
    <row r="15" spans="1:13" ht="15">
      <c r="A15" s="43" t="s">
        <v>84</v>
      </c>
      <c r="B15" s="51">
        <v>3772</v>
      </c>
      <c r="C15" s="51">
        <v>18746</v>
      </c>
      <c r="D15" s="51">
        <v>497</v>
      </c>
      <c r="E15" s="51">
        <v>371</v>
      </c>
      <c r="F15" s="51">
        <v>287</v>
      </c>
      <c r="G15" s="51">
        <v>84</v>
      </c>
      <c r="H15" s="103">
        <v>12252</v>
      </c>
      <c r="I15" s="51">
        <v>324.8</v>
      </c>
      <c r="J15" s="248">
        <v>5063</v>
      </c>
      <c r="K15" s="257">
        <f t="shared" si="0"/>
        <v>7.608695652173914</v>
      </c>
      <c r="L15" s="129"/>
      <c r="M15" s="143"/>
    </row>
    <row r="16" spans="1:13" ht="22.5" customHeight="1">
      <c r="A16" s="43" t="s">
        <v>85</v>
      </c>
      <c r="B16" s="51">
        <v>4050</v>
      </c>
      <c r="C16" s="51">
        <v>12629</v>
      </c>
      <c r="D16" s="51">
        <v>311.8</v>
      </c>
      <c r="E16" s="51">
        <v>230</v>
      </c>
      <c r="F16" s="51">
        <v>97</v>
      </c>
      <c r="G16" s="51">
        <v>133</v>
      </c>
      <c r="H16" s="103">
        <v>13869</v>
      </c>
      <c r="I16" s="51">
        <v>342.4</v>
      </c>
      <c r="J16" s="248">
        <v>0</v>
      </c>
      <c r="K16" s="257">
        <f t="shared" si="0"/>
        <v>2.3950617283950617</v>
      </c>
      <c r="L16" s="129"/>
      <c r="M16" s="143"/>
    </row>
    <row r="17" spans="1:13" ht="15">
      <c r="A17" s="43" t="s">
        <v>86</v>
      </c>
      <c r="B17" s="51">
        <v>4352</v>
      </c>
      <c r="C17" s="51">
        <v>17150</v>
      </c>
      <c r="D17" s="51">
        <v>394.1</v>
      </c>
      <c r="E17" s="51">
        <v>507</v>
      </c>
      <c r="F17" s="51">
        <v>425</v>
      </c>
      <c r="G17" s="51">
        <v>82</v>
      </c>
      <c r="H17" s="103">
        <v>22324</v>
      </c>
      <c r="I17" s="51">
        <v>513</v>
      </c>
      <c r="J17" s="248">
        <v>13409</v>
      </c>
      <c r="K17" s="257">
        <f t="shared" si="0"/>
        <v>9.765625</v>
      </c>
      <c r="L17" s="129"/>
      <c r="M17" s="143"/>
    </row>
    <row r="18" spans="1:13" ht="15">
      <c r="A18" s="43" t="s">
        <v>87</v>
      </c>
      <c r="B18" s="51">
        <v>5288</v>
      </c>
      <c r="C18" s="51">
        <v>10530</v>
      </c>
      <c r="D18" s="51">
        <v>199.1</v>
      </c>
      <c r="E18" s="51">
        <v>299</v>
      </c>
      <c r="F18" s="51">
        <v>157</v>
      </c>
      <c r="G18" s="51">
        <v>142</v>
      </c>
      <c r="H18" s="103">
        <v>8407</v>
      </c>
      <c r="I18" s="51">
        <v>159</v>
      </c>
      <c r="J18" s="248">
        <v>3176</v>
      </c>
      <c r="K18" s="257">
        <f t="shared" si="0"/>
        <v>2.968986384266263</v>
      </c>
      <c r="L18" s="129"/>
      <c r="M18" s="143"/>
    </row>
    <row r="19" spans="1:13" ht="15">
      <c r="A19" s="43" t="s">
        <v>88</v>
      </c>
      <c r="B19" s="51">
        <v>10322</v>
      </c>
      <c r="C19" s="51">
        <v>42691</v>
      </c>
      <c r="D19" s="51">
        <v>413.6</v>
      </c>
      <c r="E19" s="51">
        <v>2273</v>
      </c>
      <c r="F19" s="51">
        <v>2054</v>
      </c>
      <c r="G19" s="51">
        <v>219</v>
      </c>
      <c r="H19" s="103">
        <v>48908</v>
      </c>
      <c r="I19" s="51">
        <v>473.8</v>
      </c>
      <c r="J19" s="248">
        <v>9012</v>
      </c>
      <c r="K19" s="257">
        <f t="shared" si="0"/>
        <v>19.899244332493705</v>
      </c>
      <c r="L19" s="129"/>
      <c r="M19" s="143"/>
    </row>
    <row r="20" spans="1:13" ht="15">
      <c r="A20" s="43" t="s">
        <v>89</v>
      </c>
      <c r="B20" s="51">
        <v>7424</v>
      </c>
      <c r="C20" s="51">
        <v>38997</v>
      </c>
      <c r="D20" s="51">
        <v>525.3</v>
      </c>
      <c r="E20" s="51">
        <v>1233</v>
      </c>
      <c r="F20" s="51">
        <v>666</v>
      </c>
      <c r="G20" s="51">
        <v>567</v>
      </c>
      <c r="H20" s="103">
        <v>27244</v>
      </c>
      <c r="I20" s="51">
        <v>367</v>
      </c>
      <c r="J20" s="248">
        <v>4474</v>
      </c>
      <c r="K20" s="257">
        <f t="shared" si="0"/>
        <v>8.970905172413794</v>
      </c>
      <c r="L20" s="129"/>
      <c r="M20" s="143"/>
    </row>
    <row r="21" spans="1:13" ht="15">
      <c r="A21" s="43" t="s">
        <v>90</v>
      </c>
      <c r="B21" s="51">
        <v>3199</v>
      </c>
      <c r="C21" s="51">
        <v>9504</v>
      </c>
      <c r="D21" s="51">
        <v>297.1</v>
      </c>
      <c r="E21" s="51">
        <v>332</v>
      </c>
      <c r="F21" s="51">
        <v>283</v>
      </c>
      <c r="G21" s="51">
        <v>49</v>
      </c>
      <c r="H21" s="103">
        <v>6318</v>
      </c>
      <c r="I21" s="51">
        <v>197.5</v>
      </c>
      <c r="J21" s="248">
        <v>1188</v>
      </c>
      <c r="K21" s="257">
        <f t="shared" si="0"/>
        <v>8.846514535792435</v>
      </c>
      <c r="L21" s="129"/>
      <c r="M21" s="143"/>
    </row>
    <row r="22" spans="1:13" ht="15">
      <c r="A22" s="43" t="s">
        <v>91</v>
      </c>
      <c r="B22" s="51">
        <v>2326</v>
      </c>
      <c r="C22" s="51">
        <v>16532</v>
      </c>
      <c r="D22" s="51">
        <v>710.8</v>
      </c>
      <c r="E22" s="51">
        <v>306</v>
      </c>
      <c r="F22" s="51">
        <v>179</v>
      </c>
      <c r="G22" s="51">
        <v>127</v>
      </c>
      <c r="H22" s="103">
        <v>11275</v>
      </c>
      <c r="I22" s="51">
        <v>484.7</v>
      </c>
      <c r="J22" s="248">
        <v>4316</v>
      </c>
      <c r="K22" s="257">
        <f t="shared" si="0"/>
        <v>7.695614789337919</v>
      </c>
      <c r="L22" s="129"/>
      <c r="M22" s="143"/>
    </row>
    <row r="23" spans="1:13" ht="15">
      <c r="A23" s="43" t="s">
        <v>92</v>
      </c>
      <c r="B23" s="51">
        <v>2509</v>
      </c>
      <c r="C23" s="51">
        <v>13211</v>
      </c>
      <c r="D23" s="51">
        <v>526.5</v>
      </c>
      <c r="E23" s="51">
        <v>292</v>
      </c>
      <c r="F23" s="51">
        <v>230</v>
      </c>
      <c r="G23" s="51">
        <v>62</v>
      </c>
      <c r="H23" s="103">
        <v>6088</v>
      </c>
      <c r="I23" s="51">
        <v>242.7</v>
      </c>
      <c r="J23" s="248">
        <v>359</v>
      </c>
      <c r="K23" s="257">
        <f t="shared" si="0"/>
        <v>9.166998804304503</v>
      </c>
      <c r="L23" s="129"/>
      <c r="M23" s="143"/>
    </row>
    <row r="24" spans="1:13" ht="15">
      <c r="A24" s="43" t="s">
        <v>93</v>
      </c>
      <c r="B24" s="51">
        <v>2631</v>
      </c>
      <c r="C24" s="51">
        <v>8939</v>
      </c>
      <c r="D24" s="51">
        <v>339.8</v>
      </c>
      <c r="E24" s="51">
        <v>233</v>
      </c>
      <c r="F24" s="51">
        <v>180</v>
      </c>
      <c r="G24" s="51">
        <v>53</v>
      </c>
      <c r="H24" s="103">
        <v>5341</v>
      </c>
      <c r="I24" s="51">
        <v>203</v>
      </c>
      <c r="J24" s="248">
        <v>480</v>
      </c>
      <c r="K24" s="257">
        <f t="shared" si="0"/>
        <v>6.841505131128849</v>
      </c>
      <c r="L24" s="129"/>
      <c r="M24" s="143"/>
    </row>
    <row r="25" spans="1:13" ht="15">
      <c r="A25" s="43" t="s">
        <v>94</v>
      </c>
      <c r="B25" s="51">
        <v>6850</v>
      </c>
      <c r="C25" s="51">
        <v>3078</v>
      </c>
      <c r="D25" s="51">
        <v>44.9</v>
      </c>
      <c r="E25" s="51">
        <v>293</v>
      </c>
      <c r="F25" s="51">
        <v>253</v>
      </c>
      <c r="G25" s="51">
        <v>40</v>
      </c>
      <c r="H25" s="103">
        <v>2532</v>
      </c>
      <c r="I25" s="51">
        <v>37</v>
      </c>
      <c r="J25" s="248">
        <v>0</v>
      </c>
      <c r="K25" s="257">
        <f t="shared" si="0"/>
        <v>3.6934306569343067</v>
      </c>
      <c r="L25" s="129"/>
      <c r="M25" s="143"/>
    </row>
    <row r="26" spans="1:13" ht="15">
      <c r="A26" s="43" t="s">
        <v>95</v>
      </c>
      <c r="B26" s="51">
        <v>3324</v>
      </c>
      <c r="C26" s="51">
        <v>8598</v>
      </c>
      <c r="D26" s="51">
        <v>258.7</v>
      </c>
      <c r="E26" s="51">
        <v>371</v>
      </c>
      <c r="F26" s="51">
        <v>276</v>
      </c>
      <c r="G26" s="51">
        <v>95</v>
      </c>
      <c r="H26" s="103">
        <v>8476</v>
      </c>
      <c r="I26" s="51">
        <v>255</v>
      </c>
      <c r="J26" s="248">
        <v>3825</v>
      </c>
      <c r="K26" s="257">
        <f t="shared" si="0"/>
        <v>8.303249097472925</v>
      </c>
      <c r="L26" s="129"/>
      <c r="M26" s="143"/>
    </row>
    <row r="27" spans="1:13" ht="15">
      <c r="A27" s="43" t="s">
        <v>96</v>
      </c>
      <c r="B27" s="51">
        <v>5104</v>
      </c>
      <c r="C27" s="51">
        <v>16756</v>
      </c>
      <c r="D27" s="51">
        <v>328.3</v>
      </c>
      <c r="E27" s="51">
        <v>282</v>
      </c>
      <c r="F27" s="51">
        <v>217</v>
      </c>
      <c r="G27" s="51">
        <v>65</v>
      </c>
      <c r="H27" s="103">
        <v>16369</v>
      </c>
      <c r="I27" s="51">
        <v>320.7</v>
      </c>
      <c r="J27" s="248">
        <v>1865</v>
      </c>
      <c r="K27" s="257">
        <f t="shared" si="0"/>
        <v>4.251567398119122</v>
      </c>
      <c r="L27" s="129"/>
      <c r="M27" s="143"/>
    </row>
    <row r="28" spans="1:13" ht="15">
      <c r="A28" s="43" t="s">
        <v>97</v>
      </c>
      <c r="B28" s="51">
        <v>4517</v>
      </c>
      <c r="C28" s="51">
        <v>7729</v>
      </c>
      <c r="D28" s="51">
        <v>171.1</v>
      </c>
      <c r="E28" s="51">
        <v>146</v>
      </c>
      <c r="F28" s="51">
        <v>46</v>
      </c>
      <c r="G28" s="51">
        <v>100</v>
      </c>
      <c r="H28" s="103">
        <v>8954</v>
      </c>
      <c r="I28" s="51">
        <v>198.2</v>
      </c>
      <c r="J28" s="248">
        <v>142</v>
      </c>
      <c r="K28" s="257">
        <f t="shared" si="0"/>
        <v>1.0183750276732344</v>
      </c>
      <c r="L28" s="129"/>
      <c r="M28" s="143"/>
    </row>
    <row r="29" spans="1:13" ht="15">
      <c r="A29" s="43" t="s">
        <v>98</v>
      </c>
      <c r="B29" s="51">
        <v>17006</v>
      </c>
      <c r="C29" s="51">
        <v>30248</v>
      </c>
      <c r="D29" s="51">
        <v>177.9</v>
      </c>
      <c r="E29" s="51">
        <v>1396</v>
      </c>
      <c r="F29" s="51">
        <v>822</v>
      </c>
      <c r="G29" s="51">
        <v>574</v>
      </c>
      <c r="H29" s="103">
        <v>47679</v>
      </c>
      <c r="I29" s="51">
        <v>280.4</v>
      </c>
      <c r="J29" s="248">
        <v>8121</v>
      </c>
      <c r="K29" s="257">
        <f t="shared" si="0"/>
        <v>4.833588145360461</v>
      </c>
      <c r="L29" s="129"/>
      <c r="M29" s="143"/>
    </row>
    <row r="30" spans="1:13" ht="15">
      <c r="A30" s="43" t="s">
        <v>99</v>
      </c>
      <c r="B30" s="51">
        <v>5901</v>
      </c>
      <c r="C30" s="51">
        <v>16383</v>
      </c>
      <c r="D30" s="51">
        <v>277.6</v>
      </c>
      <c r="E30" s="51">
        <v>501</v>
      </c>
      <c r="F30" s="51">
        <v>403</v>
      </c>
      <c r="G30" s="51">
        <v>98</v>
      </c>
      <c r="H30" s="103">
        <v>23380</v>
      </c>
      <c r="I30" s="51">
        <v>396.2</v>
      </c>
      <c r="J30" s="248">
        <v>2231</v>
      </c>
      <c r="K30" s="257">
        <f t="shared" si="0"/>
        <v>6.829350957464836</v>
      </c>
      <c r="L30" s="129"/>
      <c r="M30" s="143"/>
    </row>
    <row r="31" spans="1:13" ht="15">
      <c r="A31" s="43" t="s">
        <v>100</v>
      </c>
      <c r="B31" s="51">
        <f>SUM(B12:B30)</f>
        <v>112538</v>
      </c>
      <c r="C31" s="51">
        <f>SUM(C12:C30)</f>
        <v>341421</v>
      </c>
      <c r="D31" s="51">
        <v>303.4</v>
      </c>
      <c r="E31" s="51">
        <f>SUM(E12:E30)</f>
        <v>11031</v>
      </c>
      <c r="F31" s="51">
        <f>SUM(F12:F30)</f>
        <v>8025</v>
      </c>
      <c r="G31" s="51">
        <f>SUM(G12:G30)</f>
        <v>3006</v>
      </c>
      <c r="H31" s="103">
        <v>311776</v>
      </c>
      <c r="I31" s="51">
        <v>277</v>
      </c>
      <c r="J31" s="248">
        <f>SUM(J12:J30)</f>
        <v>70929</v>
      </c>
      <c r="K31" s="257">
        <f t="shared" si="0"/>
        <v>7.130924665446338</v>
      </c>
      <c r="L31" s="129"/>
      <c r="M31" s="143"/>
    </row>
    <row r="32" spans="1:13" ht="15" customHeight="1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257" t="e">
        <f t="shared" si="0"/>
        <v>#DIV/0!</v>
      </c>
      <c r="L32" s="129"/>
      <c r="M32" s="138"/>
    </row>
    <row r="33" spans="1:13" ht="15">
      <c r="A33" s="43" t="s">
        <v>101</v>
      </c>
      <c r="B33" s="51">
        <v>3208</v>
      </c>
      <c r="C33" s="51">
        <v>9058</v>
      </c>
      <c r="D33" s="51">
        <v>282.3</v>
      </c>
      <c r="E33" s="51">
        <v>402</v>
      </c>
      <c r="F33" s="51">
        <v>283</v>
      </c>
      <c r="G33" s="51">
        <v>119</v>
      </c>
      <c r="H33" s="51">
        <v>14090</v>
      </c>
      <c r="I33" s="111">
        <f aca="true" t="shared" si="1" ref="I33:I47">(H33/B33)*100</f>
        <v>439.214463840399</v>
      </c>
      <c r="J33" s="248">
        <v>1981</v>
      </c>
      <c r="K33" s="257">
        <f t="shared" si="0"/>
        <v>8.821695760598503</v>
      </c>
      <c r="L33" s="129"/>
      <c r="M33" s="143"/>
    </row>
    <row r="34" spans="1:13" ht="15">
      <c r="A34" s="43" t="s">
        <v>102</v>
      </c>
      <c r="B34" s="51">
        <v>12820</v>
      </c>
      <c r="C34" s="51">
        <v>31122</v>
      </c>
      <c r="D34" s="51">
        <v>242.8</v>
      </c>
      <c r="E34" s="51">
        <v>861</v>
      </c>
      <c r="F34" s="51">
        <v>485</v>
      </c>
      <c r="G34" s="51">
        <v>376</v>
      </c>
      <c r="H34" s="51">
        <v>49987</v>
      </c>
      <c r="I34" s="111">
        <f t="shared" si="1"/>
        <v>389.9141965678627</v>
      </c>
      <c r="J34" s="248">
        <v>3723</v>
      </c>
      <c r="K34" s="257">
        <f t="shared" si="0"/>
        <v>3.783151326053042</v>
      </c>
      <c r="L34" s="129"/>
      <c r="M34" s="143"/>
    </row>
    <row r="35" spans="1:13" ht="15">
      <c r="A35" s="43" t="s">
        <v>322</v>
      </c>
      <c r="B35" s="51">
        <v>3843</v>
      </c>
      <c r="C35" s="51">
        <v>14270</v>
      </c>
      <c r="D35" s="51">
        <v>371.3</v>
      </c>
      <c r="E35" s="51">
        <v>505</v>
      </c>
      <c r="F35" s="51">
        <v>440</v>
      </c>
      <c r="G35" s="51">
        <v>65</v>
      </c>
      <c r="H35" s="51">
        <v>7298</v>
      </c>
      <c r="I35" s="111">
        <f t="shared" si="1"/>
        <v>189.90372105126204</v>
      </c>
      <c r="J35" s="248">
        <v>1426</v>
      </c>
      <c r="K35" s="257">
        <f t="shared" si="0"/>
        <v>11.449388498568828</v>
      </c>
      <c r="L35" s="129"/>
      <c r="M35" s="143"/>
    </row>
    <row r="36" spans="1:13" ht="15">
      <c r="A36" s="43" t="s">
        <v>103</v>
      </c>
      <c r="B36" s="51">
        <v>4298</v>
      </c>
      <c r="C36" s="51">
        <v>10575</v>
      </c>
      <c r="D36" s="51">
        <v>246</v>
      </c>
      <c r="E36" s="51">
        <v>529</v>
      </c>
      <c r="F36" s="51">
        <v>238</v>
      </c>
      <c r="G36" s="51">
        <v>214</v>
      </c>
      <c r="H36" s="51">
        <v>12303</v>
      </c>
      <c r="I36" s="111">
        <f t="shared" si="1"/>
        <v>286.2494183341089</v>
      </c>
      <c r="J36" s="248">
        <v>467</v>
      </c>
      <c r="K36" s="257">
        <f t="shared" si="0"/>
        <v>5.537459283387622</v>
      </c>
      <c r="L36" s="129"/>
      <c r="M36" s="143"/>
    </row>
    <row r="37" spans="1:13" ht="15">
      <c r="A37" s="43" t="s">
        <v>104</v>
      </c>
      <c r="B37" s="51">
        <v>6808</v>
      </c>
      <c r="C37" s="51">
        <v>24192</v>
      </c>
      <c r="D37" s="51">
        <v>355.3</v>
      </c>
      <c r="E37" s="51">
        <v>464</v>
      </c>
      <c r="F37" s="51">
        <v>342</v>
      </c>
      <c r="G37" s="51">
        <v>122</v>
      </c>
      <c r="H37" s="51">
        <v>20389</v>
      </c>
      <c r="I37" s="111">
        <f t="shared" si="1"/>
        <v>299.4858989424207</v>
      </c>
      <c r="J37" s="248">
        <v>1051</v>
      </c>
      <c r="K37" s="257">
        <f t="shared" si="0"/>
        <v>5.023501762632197</v>
      </c>
      <c r="L37" s="129"/>
      <c r="M37" s="143"/>
    </row>
    <row r="38" spans="1:13" ht="15">
      <c r="A38" s="43" t="s">
        <v>105</v>
      </c>
      <c r="B38" s="51">
        <v>4413</v>
      </c>
      <c r="C38" s="51">
        <v>14406</v>
      </c>
      <c r="D38" s="51">
        <v>326.4</v>
      </c>
      <c r="E38" s="51">
        <v>744</v>
      </c>
      <c r="F38" s="51">
        <v>603</v>
      </c>
      <c r="G38" s="51">
        <v>141</v>
      </c>
      <c r="H38" s="51">
        <v>24795</v>
      </c>
      <c r="I38" s="111">
        <f t="shared" si="1"/>
        <v>561.862678450034</v>
      </c>
      <c r="J38" s="248">
        <v>1687</v>
      </c>
      <c r="K38" s="257">
        <f t="shared" si="0"/>
        <v>13.664174031271244</v>
      </c>
      <c r="L38" s="129"/>
      <c r="M38" s="143"/>
    </row>
    <row r="39" spans="1:13" ht="15">
      <c r="A39" s="43" t="s">
        <v>106</v>
      </c>
      <c r="B39" s="51">
        <v>4272</v>
      </c>
      <c r="C39" s="51">
        <v>24083</v>
      </c>
      <c r="D39" s="51">
        <v>563.7</v>
      </c>
      <c r="E39" s="51">
        <v>1189</v>
      </c>
      <c r="F39" s="51">
        <v>919</v>
      </c>
      <c r="G39" s="51">
        <v>270</v>
      </c>
      <c r="H39" s="51">
        <v>21117</v>
      </c>
      <c r="I39" s="111">
        <f t="shared" si="1"/>
        <v>494.31179775280896</v>
      </c>
      <c r="J39" s="248">
        <v>8325</v>
      </c>
      <c r="K39" s="257">
        <f t="shared" si="0"/>
        <v>21.512172284644198</v>
      </c>
      <c r="L39" s="129"/>
      <c r="M39" s="143"/>
    </row>
    <row r="40" spans="1:13" ht="15">
      <c r="A40" s="43" t="s">
        <v>107</v>
      </c>
      <c r="B40" s="51">
        <v>5507</v>
      </c>
      <c r="C40" s="51">
        <v>16821</v>
      </c>
      <c r="D40" s="51">
        <v>305.4</v>
      </c>
      <c r="E40" s="51">
        <v>374</v>
      </c>
      <c r="F40" s="51">
        <v>164</v>
      </c>
      <c r="G40" s="51">
        <v>210</v>
      </c>
      <c r="H40" s="51">
        <v>9578</v>
      </c>
      <c r="I40" s="111">
        <f t="shared" si="1"/>
        <v>173.9240966043218</v>
      </c>
      <c r="J40" s="248">
        <v>409</v>
      </c>
      <c r="K40" s="257">
        <f t="shared" si="0"/>
        <v>2.978027964408934</v>
      </c>
      <c r="L40" s="129"/>
      <c r="M40" s="143"/>
    </row>
    <row r="41" spans="1:13" ht="15">
      <c r="A41" s="43" t="s">
        <v>324</v>
      </c>
      <c r="B41" s="51">
        <v>3925</v>
      </c>
      <c r="C41" s="51">
        <v>11043</v>
      </c>
      <c r="D41" s="51">
        <v>281.3</v>
      </c>
      <c r="E41" s="51">
        <v>802</v>
      </c>
      <c r="F41" s="51">
        <v>623</v>
      </c>
      <c r="G41" s="51">
        <v>56</v>
      </c>
      <c r="H41" s="51">
        <v>10705</v>
      </c>
      <c r="I41" s="111">
        <f t="shared" si="1"/>
        <v>272.7388535031847</v>
      </c>
      <c r="J41" s="248">
        <v>157</v>
      </c>
      <c r="K41" s="257">
        <f t="shared" si="0"/>
        <v>15.872611464968154</v>
      </c>
      <c r="L41" s="129"/>
      <c r="M41" s="143"/>
    </row>
    <row r="42" spans="1:13" ht="15">
      <c r="A42" s="43" t="s">
        <v>108</v>
      </c>
      <c r="B42" s="51">
        <v>6588</v>
      </c>
      <c r="C42" s="51">
        <v>11195</v>
      </c>
      <c r="D42" s="51">
        <v>169.9</v>
      </c>
      <c r="E42" s="51">
        <v>965</v>
      </c>
      <c r="F42" s="51">
        <v>893</v>
      </c>
      <c r="G42" s="51">
        <v>72</v>
      </c>
      <c r="H42" s="51">
        <v>13730</v>
      </c>
      <c r="I42" s="111">
        <f t="shared" si="1"/>
        <v>208.4092289010322</v>
      </c>
      <c r="J42" s="248">
        <v>1563</v>
      </c>
      <c r="K42" s="257">
        <f t="shared" si="0"/>
        <v>13.554948391013966</v>
      </c>
      <c r="L42" s="129"/>
      <c r="M42" s="143"/>
    </row>
    <row r="43" spans="1:13" ht="15">
      <c r="A43" s="43" t="s">
        <v>323</v>
      </c>
      <c r="B43" s="51">
        <v>6368</v>
      </c>
      <c r="C43" s="51">
        <v>27206</v>
      </c>
      <c r="D43" s="51">
        <v>427.2</v>
      </c>
      <c r="E43" s="51">
        <v>797</v>
      </c>
      <c r="F43" s="51">
        <v>572</v>
      </c>
      <c r="G43" s="51">
        <v>225</v>
      </c>
      <c r="H43" s="51">
        <v>20101</v>
      </c>
      <c r="I43" s="111">
        <f t="shared" si="1"/>
        <v>315.6564070351759</v>
      </c>
      <c r="J43" s="248">
        <v>856</v>
      </c>
      <c r="K43" s="257">
        <f t="shared" si="0"/>
        <v>8.982412060301508</v>
      </c>
      <c r="L43" s="129"/>
      <c r="M43" s="143"/>
    </row>
    <row r="44" spans="1:13" ht="15">
      <c r="A44" s="43" t="s">
        <v>109</v>
      </c>
      <c r="B44" s="51">
        <v>6981</v>
      </c>
      <c r="C44" s="51">
        <v>14087</v>
      </c>
      <c r="D44" s="51">
        <v>201.7</v>
      </c>
      <c r="E44" s="51">
        <v>812</v>
      </c>
      <c r="F44" s="51">
        <v>724</v>
      </c>
      <c r="G44" s="51">
        <v>88</v>
      </c>
      <c r="H44" s="51">
        <v>25821</v>
      </c>
      <c r="I44" s="111">
        <f t="shared" si="1"/>
        <v>369.8753760206274</v>
      </c>
      <c r="J44" s="248">
        <v>1424</v>
      </c>
      <c r="K44" s="257">
        <f t="shared" si="0"/>
        <v>10.371007019051712</v>
      </c>
      <c r="L44" s="129"/>
      <c r="M44" s="143"/>
    </row>
    <row r="45" spans="1:13" ht="15">
      <c r="A45" s="43" t="s">
        <v>110</v>
      </c>
      <c r="B45" s="51">
        <v>6739</v>
      </c>
      <c r="C45" s="51">
        <v>29266</v>
      </c>
      <c r="D45" s="51">
        <v>434.2</v>
      </c>
      <c r="E45" s="51">
        <v>384</v>
      </c>
      <c r="F45" s="51">
        <v>260</v>
      </c>
      <c r="G45" s="51">
        <v>124</v>
      </c>
      <c r="H45" s="51">
        <v>26469</v>
      </c>
      <c r="I45" s="111">
        <f t="shared" si="1"/>
        <v>392.7734085175842</v>
      </c>
      <c r="J45" s="248">
        <v>2453</v>
      </c>
      <c r="K45" s="257">
        <f t="shared" si="0"/>
        <v>3.8581391897907698</v>
      </c>
      <c r="L45" s="129"/>
      <c r="M45" s="143"/>
    </row>
    <row r="46" spans="1:13" ht="15">
      <c r="A46" s="43" t="s">
        <v>111</v>
      </c>
      <c r="B46" s="51">
        <v>27235</v>
      </c>
      <c r="C46" s="51">
        <v>51922</v>
      </c>
      <c r="D46" s="51">
        <v>190.6</v>
      </c>
      <c r="E46" s="51">
        <v>1738</v>
      </c>
      <c r="F46" s="51">
        <v>840</v>
      </c>
      <c r="G46" s="51">
        <v>898</v>
      </c>
      <c r="H46" s="51">
        <v>104984</v>
      </c>
      <c r="I46" s="111">
        <f t="shared" si="1"/>
        <v>385.47457315953733</v>
      </c>
      <c r="J46" s="248">
        <v>3258</v>
      </c>
      <c r="K46" s="257">
        <f t="shared" si="0"/>
        <v>3.0842665687534425</v>
      </c>
      <c r="L46" s="129"/>
      <c r="M46" s="143"/>
    </row>
    <row r="47" spans="1:13" ht="15">
      <c r="A47" s="43" t="s">
        <v>112</v>
      </c>
      <c r="B47" s="51">
        <v>103005</v>
      </c>
      <c r="C47" s="51">
        <v>289273</v>
      </c>
      <c r="D47" s="51">
        <v>280.8</v>
      </c>
      <c r="E47" s="51">
        <v>10489</v>
      </c>
      <c r="F47" s="51">
        <v>7386</v>
      </c>
      <c r="G47" s="51">
        <v>2980</v>
      </c>
      <c r="H47" s="51">
        <v>361367</v>
      </c>
      <c r="I47" s="111">
        <f t="shared" si="1"/>
        <v>350.8247172467356</v>
      </c>
      <c r="J47" s="248">
        <v>28780</v>
      </c>
      <c r="K47" s="257">
        <f t="shared" si="0"/>
        <v>7.170525702635794</v>
      </c>
      <c r="L47" s="129"/>
      <c r="M47" s="143"/>
    </row>
    <row r="48" spans="1:13" ht="15" customHeight="1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257" t="e">
        <f t="shared" si="0"/>
        <v>#DIV/0!</v>
      </c>
      <c r="L48" s="129"/>
      <c r="M48" s="138"/>
    </row>
    <row r="49" spans="1:13" ht="15">
      <c r="A49" s="43" t="s">
        <v>113</v>
      </c>
      <c r="B49" s="51">
        <v>67324</v>
      </c>
      <c r="C49" s="51">
        <v>208933</v>
      </c>
      <c r="D49" s="51">
        <v>394</v>
      </c>
      <c r="E49" s="51">
        <v>1805</v>
      </c>
      <c r="F49" s="51">
        <v>486</v>
      </c>
      <c r="G49" s="51">
        <v>1319</v>
      </c>
      <c r="H49" s="51">
        <v>255649</v>
      </c>
      <c r="I49" s="111">
        <f>(H49/B49)*100</f>
        <v>379.7293684273067</v>
      </c>
      <c r="J49" s="248">
        <v>60883</v>
      </c>
      <c r="K49" s="257">
        <f t="shared" si="0"/>
        <v>0.7218822411027271</v>
      </c>
      <c r="L49" s="129"/>
      <c r="M49" s="143"/>
    </row>
    <row r="50" spans="1:13" ht="15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257" t="e">
        <f t="shared" si="0"/>
        <v>#DIV/0!</v>
      </c>
      <c r="L50" s="129"/>
      <c r="M50" s="138"/>
    </row>
    <row r="51" spans="1:13" ht="15">
      <c r="A51" s="43" t="s">
        <v>325</v>
      </c>
      <c r="B51" s="51">
        <v>3107</v>
      </c>
      <c r="C51" s="51">
        <v>20986</v>
      </c>
      <c r="D51" s="51">
        <v>675</v>
      </c>
      <c r="E51" s="51">
        <v>315</v>
      </c>
      <c r="F51" s="51">
        <v>251</v>
      </c>
      <c r="G51" s="51">
        <v>64</v>
      </c>
      <c r="H51" s="51">
        <v>18652</v>
      </c>
      <c r="I51" s="111">
        <f aca="true" t="shared" si="2" ref="I51:I66">(H51/B51)*100</f>
        <v>600.3218538783392</v>
      </c>
      <c r="J51" s="248">
        <v>9589</v>
      </c>
      <c r="K51" s="257">
        <f t="shared" si="0"/>
        <v>8.078532346314773</v>
      </c>
      <c r="L51" s="129"/>
      <c r="M51" s="143"/>
    </row>
    <row r="52" spans="1:13" ht="15">
      <c r="A52" s="43" t="s">
        <v>114</v>
      </c>
      <c r="B52" s="51">
        <v>13084</v>
      </c>
      <c r="C52" s="51">
        <v>40662</v>
      </c>
      <c r="D52" s="51">
        <v>311</v>
      </c>
      <c r="E52" s="51">
        <v>1301</v>
      </c>
      <c r="F52" s="51">
        <v>1051</v>
      </c>
      <c r="G52" s="51">
        <v>250</v>
      </c>
      <c r="H52" s="51">
        <v>38868</v>
      </c>
      <c r="I52" s="111">
        <f t="shared" si="2"/>
        <v>297.06511770100883</v>
      </c>
      <c r="J52" s="248">
        <v>5788</v>
      </c>
      <c r="K52" s="257">
        <f t="shared" si="0"/>
        <v>8.032711708957505</v>
      </c>
      <c r="L52" s="129"/>
      <c r="M52" s="143"/>
    </row>
    <row r="53" spans="1:13" ht="15">
      <c r="A53" s="43" t="s">
        <v>326</v>
      </c>
      <c r="B53" s="51">
        <v>6674</v>
      </c>
      <c r="C53" s="51">
        <v>28833</v>
      </c>
      <c r="D53" s="51">
        <v>432</v>
      </c>
      <c r="E53" s="51">
        <v>440</v>
      </c>
      <c r="F53" s="51">
        <v>324</v>
      </c>
      <c r="G53" s="51">
        <v>116</v>
      </c>
      <c r="H53" s="51">
        <v>32644</v>
      </c>
      <c r="I53" s="111">
        <f t="shared" si="2"/>
        <v>489.1219658375786</v>
      </c>
      <c r="J53" s="248">
        <v>7718</v>
      </c>
      <c r="K53" s="257">
        <f t="shared" si="0"/>
        <v>4.854659874138448</v>
      </c>
      <c r="L53" s="129"/>
      <c r="M53" s="143"/>
    </row>
    <row r="54" spans="1:13" ht="15">
      <c r="A54" s="43" t="s">
        <v>115</v>
      </c>
      <c r="B54" s="51">
        <v>2556</v>
      </c>
      <c r="C54" s="51">
        <v>10241</v>
      </c>
      <c r="D54" s="51">
        <v>400</v>
      </c>
      <c r="E54" s="51">
        <v>270</v>
      </c>
      <c r="F54" s="51">
        <v>226</v>
      </c>
      <c r="G54" s="51">
        <v>44</v>
      </c>
      <c r="H54" s="51">
        <v>12043</v>
      </c>
      <c r="I54" s="111">
        <f t="shared" si="2"/>
        <v>471.1658841940532</v>
      </c>
      <c r="J54" s="248">
        <v>1779</v>
      </c>
      <c r="K54" s="257">
        <f t="shared" si="0"/>
        <v>8.841940532081377</v>
      </c>
      <c r="L54" s="129"/>
      <c r="M54" s="143"/>
    </row>
    <row r="55" spans="1:13" ht="15">
      <c r="A55" s="43" t="s">
        <v>116</v>
      </c>
      <c r="B55" s="51">
        <v>4064</v>
      </c>
      <c r="C55" s="51">
        <v>11185</v>
      </c>
      <c r="D55" s="51">
        <v>275</v>
      </c>
      <c r="E55" s="51">
        <v>486</v>
      </c>
      <c r="F55" s="51">
        <v>428</v>
      </c>
      <c r="G55" s="51">
        <v>58</v>
      </c>
      <c r="H55" s="51">
        <v>7699</v>
      </c>
      <c r="I55" s="111">
        <f t="shared" si="2"/>
        <v>189.4438976377953</v>
      </c>
      <c r="J55" s="248">
        <v>988</v>
      </c>
      <c r="K55" s="257">
        <f t="shared" si="0"/>
        <v>10.531496062992126</v>
      </c>
      <c r="L55" s="129"/>
      <c r="M55" s="143"/>
    </row>
    <row r="56" spans="1:13" ht="15">
      <c r="A56" s="43" t="s">
        <v>327</v>
      </c>
      <c r="B56" s="51">
        <v>3908</v>
      </c>
      <c r="C56" s="51">
        <v>18786</v>
      </c>
      <c r="D56" s="51">
        <v>481</v>
      </c>
      <c r="E56" s="51">
        <v>465</v>
      </c>
      <c r="F56" s="51">
        <v>287</v>
      </c>
      <c r="G56" s="51">
        <v>178</v>
      </c>
      <c r="H56" s="51">
        <v>8454</v>
      </c>
      <c r="I56" s="111">
        <f t="shared" si="2"/>
        <v>216.3254861821904</v>
      </c>
      <c r="J56" s="248">
        <v>908</v>
      </c>
      <c r="K56" s="257">
        <f t="shared" si="0"/>
        <v>7.343909928352097</v>
      </c>
      <c r="L56" s="129"/>
      <c r="M56" s="143"/>
    </row>
    <row r="57" spans="1:13" ht="15">
      <c r="A57" s="43" t="s">
        <v>117</v>
      </c>
      <c r="B57" s="51">
        <v>4506</v>
      </c>
      <c r="C57" s="51">
        <v>15875</v>
      </c>
      <c r="D57" s="51">
        <v>352</v>
      </c>
      <c r="E57" s="51">
        <v>461</v>
      </c>
      <c r="F57" s="51">
        <v>395</v>
      </c>
      <c r="G57" s="51">
        <v>66</v>
      </c>
      <c r="H57" s="51">
        <v>13271</v>
      </c>
      <c r="I57" s="111">
        <f t="shared" si="2"/>
        <v>294.5184198845983</v>
      </c>
      <c r="J57" s="248">
        <v>1254</v>
      </c>
      <c r="K57" s="257">
        <f t="shared" si="0"/>
        <v>8.766089658233467</v>
      </c>
      <c r="L57" s="129"/>
      <c r="M57" s="143"/>
    </row>
    <row r="58" spans="1:13" ht="15">
      <c r="A58" s="43" t="s">
        <v>118</v>
      </c>
      <c r="B58" s="51">
        <v>6443</v>
      </c>
      <c r="C58" s="51">
        <v>14624</v>
      </c>
      <c r="D58" s="51">
        <v>227</v>
      </c>
      <c r="E58" s="51">
        <v>412</v>
      </c>
      <c r="F58" s="51">
        <v>278</v>
      </c>
      <c r="G58" s="51">
        <v>134</v>
      </c>
      <c r="H58" s="51">
        <v>16858</v>
      </c>
      <c r="I58" s="111">
        <f t="shared" si="2"/>
        <v>261.6483004811423</v>
      </c>
      <c r="J58" s="248">
        <v>831</v>
      </c>
      <c r="K58" s="257">
        <f t="shared" si="0"/>
        <v>4.314760204873506</v>
      </c>
      <c r="L58" s="129"/>
      <c r="M58" s="143"/>
    </row>
    <row r="59" spans="1:13" ht="15">
      <c r="A59" s="43" t="s">
        <v>119</v>
      </c>
      <c r="B59" s="51">
        <v>4725</v>
      </c>
      <c r="C59" s="51">
        <v>16192</v>
      </c>
      <c r="D59" s="51">
        <v>343</v>
      </c>
      <c r="E59" s="51">
        <v>300</v>
      </c>
      <c r="F59" s="51">
        <v>137</v>
      </c>
      <c r="G59" s="51">
        <v>163</v>
      </c>
      <c r="H59" s="51">
        <v>10556</v>
      </c>
      <c r="I59" s="111">
        <f t="shared" si="2"/>
        <v>223.40740740740742</v>
      </c>
      <c r="J59" s="248">
        <v>1583</v>
      </c>
      <c r="K59" s="257">
        <f t="shared" si="0"/>
        <v>2.8994708994708995</v>
      </c>
      <c r="L59" s="129"/>
      <c r="M59" s="143"/>
    </row>
    <row r="60" spans="1:13" ht="15">
      <c r="A60" s="43" t="s">
        <v>120</v>
      </c>
      <c r="B60" s="51">
        <v>5471</v>
      </c>
      <c r="C60" s="51">
        <v>15715</v>
      </c>
      <c r="D60" s="51">
        <v>287</v>
      </c>
      <c r="E60" s="51">
        <v>205</v>
      </c>
      <c r="F60" s="51">
        <v>110</v>
      </c>
      <c r="G60" s="51">
        <v>95</v>
      </c>
      <c r="H60" s="109">
        <v>17715</v>
      </c>
      <c r="I60" s="111">
        <f t="shared" si="2"/>
        <v>323.7982087369768</v>
      </c>
      <c r="J60" s="248">
        <v>361</v>
      </c>
      <c r="K60" s="257">
        <f t="shared" si="0"/>
        <v>2.0106013525863644</v>
      </c>
      <c r="L60" s="129"/>
      <c r="M60" s="143"/>
    </row>
    <row r="61" spans="1:13" ht="15">
      <c r="A61" s="43" t="s">
        <v>121</v>
      </c>
      <c r="B61" s="51">
        <v>6962</v>
      </c>
      <c r="C61" s="51">
        <v>18091</v>
      </c>
      <c r="D61" s="51">
        <v>260</v>
      </c>
      <c r="E61" s="51">
        <v>827</v>
      </c>
      <c r="F61" s="51">
        <v>732</v>
      </c>
      <c r="G61" s="51">
        <v>95</v>
      </c>
      <c r="H61" s="51">
        <v>20287</v>
      </c>
      <c r="I61" s="111">
        <f t="shared" si="2"/>
        <v>291.3961505314565</v>
      </c>
      <c r="J61" s="248">
        <v>396</v>
      </c>
      <c r="K61" s="257">
        <f t="shared" si="0"/>
        <v>10.514220051709279</v>
      </c>
      <c r="L61" s="129"/>
      <c r="M61" s="143"/>
    </row>
    <row r="62" spans="1:13" ht="15">
      <c r="A62" s="43" t="s">
        <v>122</v>
      </c>
      <c r="B62" s="51">
        <v>5273</v>
      </c>
      <c r="C62" s="51">
        <v>24807</v>
      </c>
      <c r="D62" s="51">
        <v>473</v>
      </c>
      <c r="E62" s="51">
        <v>205</v>
      </c>
      <c r="F62" s="51">
        <v>130</v>
      </c>
      <c r="G62" s="51">
        <v>75</v>
      </c>
      <c r="H62" s="51">
        <v>15986</v>
      </c>
      <c r="I62" s="111">
        <f t="shared" si="2"/>
        <v>303.16707756495356</v>
      </c>
      <c r="J62" s="248">
        <v>3336</v>
      </c>
      <c r="K62" s="257">
        <f t="shared" si="0"/>
        <v>2.465389721221316</v>
      </c>
      <c r="L62" s="129"/>
      <c r="M62" s="143"/>
    </row>
    <row r="63" spans="1:13" ht="15">
      <c r="A63" s="43" t="s">
        <v>123</v>
      </c>
      <c r="B63" s="51">
        <v>4076</v>
      </c>
      <c r="C63" s="51">
        <v>19067</v>
      </c>
      <c r="D63" s="51">
        <v>467</v>
      </c>
      <c r="E63" s="51">
        <v>227</v>
      </c>
      <c r="F63" s="51">
        <v>150</v>
      </c>
      <c r="G63" s="51">
        <v>77</v>
      </c>
      <c r="H63" s="51">
        <v>6268</v>
      </c>
      <c r="I63" s="111">
        <f t="shared" si="2"/>
        <v>153.7782139352306</v>
      </c>
      <c r="J63" s="248">
        <v>2633</v>
      </c>
      <c r="K63" s="257">
        <f t="shared" si="0"/>
        <v>3.680078508341511</v>
      </c>
      <c r="L63" s="129"/>
      <c r="M63" s="143"/>
    </row>
    <row r="64" spans="1:13" ht="15">
      <c r="A64" s="43" t="s">
        <v>124</v>
      </c>
      <c r="B64" s="51">
        <v>3240</v>
      </c>
      <c r="C64" s="51">
        <v>11685</v>
      </c>
      <c r="D64" s="51">
        <v>361</v>
      </c>
      <c r="E64" s="51">
        <v>523</v>
      </c>
      <c r="F64" s="51">
        <v>463</v>
      </c>
      <c r="G64" s="51">
        <v>60</v>
      </c>
      <c r="H64" s="51">
        <v>8773</v>
      </c>
      <c r="I64" s="111">
        <f t="shared" si="2"/>
        <v>270.7716049382716</v>
      </c>
      <c r="J64" s="248">
        <v>247</v>
      </c>
      <c r="K64" s="257">
        <f t="shared" si="0"/>
        <v>14.290123456790123</v>
      </c>
      <c r="L64" s="129"/>
      <c r="M64" s="143"/>
    </row>
    <row r="65" spans="1:13" ht="15">
      <c r="A65" s="43" t="s">
        <v>125</v>
      </c>
      <c r="B65" s="51">
        <v>4441</v>
      </c>
      <c r="C65" s="51">
        <v>11677</v>
      </c>
      <c r="D65" s="51">
        <v>263</v>
      </c>
      <c r="E65" s="51">
        <v>368</v>
      </c>
      <c r="F65" s="51">
        <v>123</v>
      </c>
      <c r="G65" s="51">
        <v>245</v>
      </c>
      <c r="H65" s="51">
        <v>21243</v>
      </c>
      <c r="I65" s="111">
        <f t="shared" si="2"/>
        <v>478.3382121143886</v>
      </c>
      <c r="J65" s="248">
        <v>6160</v>
      </c>
      <c r="K65" s="257">
        <f t="shared" si="0"/>
        <v>2.769646476018915</v>
      </c>
      <c r="L65" s="129"/>
      <c r="M65" s="143"/>
    </row>
    <row r="66" spans="1:13" ht="15">
      <c r="A66" s="43" t="s">
        <v>126</v>
      </c>
      <c r="B66" s="51">
        <v>78530</v>
      </c>
      <c r="C66" s="51">
        <v>278426</v>
      </c>
      <c r="D66" s="51">
        <v>354</v>
      </c>
      <c r="E66" s="51">
        <v>6805</v>
      </c>
      <c r="F66" s="51">
        <v>5085</v>
      </c>
      <c r="G66" s="51">
        <v>1720</v>
      </c>
      <c r="H66" s="51">
        <v>249317</v>
      </c>
      <c r="I66" s="111">
        <f t="shared" si="2"/>
        <v>317.47994397045716</v>
      </c>
      <c r="J66" s="248">
        <v>43571</v>
      </c>
      <c r="K66" s="257">
        <f t="shared" si="0"/>
        <v>6.475232395262958</v>
      </c>
      <c r="L66" s="129"/>
      <c r="M66" s="143"/>
    </row>
    <row r="67" spans="1:13" ht="15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257" t="e">
        <f t="shared" si="0"/>
        <v>#DIV/0!</v>
      </c>
      <c r="L67" s="129"/>
      <c r="M67" s="138"/>
    </row>
    <row r="68" spans="1:13" ht="15">
      <c r="A68" s="43" t="s">
        <v>127</v>
      </c>
      <c r="B68" s="100">
        <v>5787</v>
      </c>
      <c r="C68" s="100">
        <v>21426</v>
      </c>
      <c r="D68" s="126">
        <v>370.24</v>
      </c>
      <c r="E68" s="100">
        <v>245</v>
      </c>
      <c r="F68" s="100">
        <v>89</v>
      </c>
      <c r="G68" s="100">
        <v>156</v>
      </c>
      <c r="H68" s="100">
        <v>11108</v>
      </c>
      <c r="I68" s="111">
        <f aca="true" t="shared" si="3" ref="I68:I77">(H68/B68)*100</f>
        <v>191.94746846379817</v>
      </c>
      <c r="J68" s="249">
        <v>187</v>
      </c>
      <c r="K68" s="257">
        <f t="shared" si="0"/>
        <v>1.5379298427509938</v>
      </c>
      <c r="L68" s="129"/>
      <c r="M68" s="143"/>
    </row>
    <row r="69" spans="1:13" ht="15">
      <c r="A69" s="43" t="s">
        <v>128</v>
      </c>
      <c r="B69" s="100">
        <v>5461</v>
      </c>
      <c r="C69" s="100">
        <v>19723</v>
      </c>
      <c r="D69" s="126">
        <v>361.1</v>
      </c>
      <c r="E69" s="100">
        <v>499</v>
      </c>
      <c r="F69" s="100">
        <v>252</v>
      </c>
      <c r="G69" s="100">
        <v>247</v>
      </c>
      <c r="H69" s="100">
        <v>16406</v>
      </c>
      <c r="I69" s="111">
        <f t="shared" si="3"/>
        <v>300.42116828419705</v>
      </c>
      <c r="J69" s="249">
        <v>499</v>
      </c>
      <c r="K69" s="257">
        <f t="shared" si="0"/>
        <v>4.6145394616370625</v>
      </c>
      <c r="L69" s="129"/>
      <c r="M69" s="143"/>
    </row>
    <row r="70" spans="1:13" ht="15">
      <c r="A70" s="43" t="s">
        <v>129</v>
      </c>
      <c r="B70" s="100">
        <v>10449</v>
      </c>
      <c r="C70" s="100">
        <v>29425</v>
      </c>
      <c r="D70" s="126">
        <v>281</v>
      </c>
      <c r="E70" s="100">
        <v>593</v>
      </c>
      <c r="F70" s="100">
        <v>470</v>
      </c>
      <c r="G70" s="100">
        <v>25</v>
      </c>
      <c r="H70" s="100">
        <v>13163</v>
      </c>
      <c r="I70" s="111">
        <f t="shared" si="3"/>
        <v>125.97377739496602</v>
      </c>
      <c r="J70" s="249">
        <v>905</v>
      </c>
      <c r="K70" s="257">
        <f aca="true" t="shared" si="4" ref="K70:K133">(F70/B70)*100</f>
        <v>4.498038089769356</v>
      </c>
      <c r="L70" s="129"/>
      <c r="M70" s="143"/>
    </row>
    <row r="71" spans="1:13" ht="15">
      <c r="A71" s="43" t="s">
        <v>130</v>
      </c>
      <c r="B71" s="100">
        <v>7506</v>
      </c>
      <c r="C71" s="100">
        <v>26976</v>
      </c>
      <c r="D71" s="126">
        <v>359.4</v>
      </c>
      <c r="E71" s="100">
        <v>557</v>
      </c>
      <c r="F71" s="100">
        <v>454</v>
      </c>
      <c r="G71" s="100">
        <v>103</v>
      </c>
      <c r="H71" s="100">
        <v>26907</v>
      </c>
      <c r="I71" s="111">
        <f t="shared" si="3"/>
        <v>358.47322142286174</v>
      </c>
      <c r="J71" s="249">
        <v>220</v>
      </c>
      <c r="K71" s="257">
        <f t="shared" si="4"/>
        <v>6.048494537703171</v>
      </c>
      <c r="L71" s="129"/>
      <c r="M71" s="143"/>
    </row>
    <row r="72" spans="1:13" ht="15">
      <c r="A72" s="43" t="s">
        <v>131</v>
      </c>
      <c r="B72" s="100">
        <v>4413</v>
      </c>
      <c r="C72" s="100">
        <v>17678</v>
      </c>
      <c r="D72" s="126">
        <v>400.6</v>
      </c>
      <c r="E72" s="100">
        <v>458</v>
      </c>
      <c r="F72" s="100">
        <v>404</v>
      </c>
      <c r="G72" s="100">
        <v>54</v>
      </c>
      <c r="H72" s="100">
        <v>9768</v>
      </c>
      <c r="I72" s="111">
        <f t="shared" si="3"/>
        <v>221.3460231135282</v>
      </c>
      <c r="J72" s="249">
        <v>57</v>
      </c>
      <c r="K72" s="257">
        <f t="shared" si="4"/>
        <v>9.154769997733968</v>
      </c>
      <c r="L72" s="129"/>
      <c r="M72" s="143"/>
    </row>
    <row r="73" spans="1:13" ht="15">
      <c r="A73" s="43" t="s">
        <v>132</v>
      </c>
      <c r="B73" s="100">
        <v>4744</v>
      </c>
      <c r="C73" s="100">
        <v>10884</v>
      </c>
      <c r="D73" s="126">
        <v>229</v>
      </c>
      <c r="E73" s="100">
        <v>382</v>
      </c>
      <c r="F73" s="100">
        <v>312</v>
      </c>
      <c r="G73" s="100">
        <v>70</v>
      </c>
      <c r="H73" s="100">
        <v>7580</v>
      </c>
      <c r="I73" s="111">
        <f t="shared" si="3"/>
        <v>159.7807757166948</v>
      </c>
      <c r="J73" s="249">
        <v>140</v>
      </c>
      <c r="K73" s="257">
        <f t="shared" si="4"/>
        <v>6.57672849915683</v>
      </c>
      <c r="L73" s="129"/>
      <c r="M73" s="143"/>
    </row>
    <row r="74" spans="1:13" ht="15">
      <c r="A74" s="43" t="s">
        <v>133</v>
      </c>
      <c r="B74" s="100">
        <v>9843</v>
      </c>
      <c r="C74" s="100">
        <v>10710</v>
      </c>
      <c r="D74" s="126">
        <v>109</v>
      </c>
      <c r="E74" s="100">
        <v>532</v>
      </c>
      <c r="F74" s="100">
        <v>368</v>
      </c>
      <c r="G74" s="100">
        <v>164</v>
      </c>
      <c r="H74" s="100">
        <v>14153</v>
      </c>
      <c r="I74" s="111">
        <f t="shared" si="3"/>
        <v>143.7874631717972</v>
      </c>
      <c r="J74" s="249">
        <v>273</v>
      </c>
      <c r="K74" s="257">
        <f t="shared" si="4"/>
        <v>3.738697551559484</v>
      </c>
      <c r="L74" s="129"/>
      <c r="M74" s="143"/>
    </row>
    <row r="75" spans="1:13" ht="15">
      <c r="A75" s="43" t="s">
        <v>134</v>
      </c>
      <c r="B75" s="100">
        <v>18318</v>
      </c>
      <c r="C75" s="100">
        <v>56550</v>
      </c>
      <c r="D75" s="126">
        <v>308.7</v>
      </c>
      <c r="E75" s="100">
        <v>1240</v>
      </c>
      <c r="F75" s="100">
        <v>677</v>
      </c>
      <c r="G75" s="100">
        <v>563</v>
      </c>
      <c r="H75" s="100">
        <v>78892</v>
      </c>
      <c r="I75" s="111">
        <f t="shared" si="3"/>
        <v>430.6802052625833</v>
      </c>
      <c r="J75" s="249">
        <v>1055</v>
      </c>
      <c r="K75" s="257">
        <f t="shared" si="4"/>
        <v>3.6958183207773776</v>
      </c>
      <c r="L75" s="129"/>
      <c r="M75" s="143"/>
    </row>
    <row r="76" spans="1:13" ht="15">
      <c r="A76" s="43" t="s">
        <v>135</v>
      </c>
      <c r="B76" s="100">
        <v>18318</v>
      </c>
      <c r="C76" s="100">
        <v>5594</v>
      </c>
      <c r="D76" s="126">
        <v>8.41</v>
      </c>
      <c r="E76" s="100">
        <v>320</v>
      </c>
      <c r="F76" s="100">
        <v>106</v>
      </c>
      <c r="G76" s="100">
        <v>214</v>
      </c>
      <c r="H76" s="100">
        <v>7521</v>
      </c>
      <c r="I76" s="111">
        <f t="shared" si="3"/>
        <v>41.057975761546025</v>
      </c>
      <c r="J76" s="249">
        <v>129</v>
      </c>
      <c r="K76" s="257">
        <f t="shared" si="4"/>
        <v>0.5786657932088656</v>
      </c>
      <c r="L76" s="129"/>
      <c r="M76" s="143"/>
    </row>
    <row r="77" spans="1:13" ht="15">
      <c r="A77" s="43" t="s">
        <v>136</v>
      </c>
      <c r="B77" s="100">
        <f>SUM(B68:B75)</f>
        <v>66521</v>
      </c>
      <c r="C77" s="100">
        <f>SUM(C68:C76)</f>
        <v>198966</v>
      </c>
      <c r="D77" s="126">
        <v>299.1</v>
      </c>
      <c r="E77" s="100">
        <f>SUM(E68:E76)</f>
        <v>4826</v>
      </c>
      <c r="F77" s="100">
        <f>SUM(F68:F76)</f>
        <v>3132</v>
      </c>
      <c r="G77" s="100">
        <f>SUM(G68:G76)</f>
        <v>1596</v>
      </c>
      <c r="H77" s="100">
        <v>185498</v>
      </c>
      <c r="I77" s="111">
        <f t="shared" si="3"/>
        <v>278.8563010177237</v>
      </c>
      <c r="J77" s="249">
        <f>SUM(J68:J76)</f>
        <v>3465</v>
      </c>
      <c r="K77" s="257">
        <f t="shared" si="4"/>
        <v>4.708287608424407</v>
      </c>
      <c r="L77" s="129"/>
      <c r="M77" s="143"/>
    </row>
    <row r="78" spans="1:13" ht="15" customHeight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257" t="e">
        <f t="shared" si="4"/>
        <v>#DIV/0!</v>
      </c>
      <c r="L78" s="129"/>
      <c r="M78" s="138"/>
    </row>
    <row r="79" spans="1:13" ht="15">
      <c r="A79" s="43" t="s">
        <v>137</v>
      </c>
      <c r="B79" s="51">
        <v>3345</v>
      </c>
      <c r="C79" s="51">
        <v>12976</v>
      </c>
      <c r="D79" s="51">
        <v>388</v>
      </c>
      <c r="E79" s="51">
        <v>259</v>
      </c>
      <c r="F79" s="51">
        <v>220</v>
      </c>
      <c r="G79" s="51">
        <v>39</v>
      </c>
      <c r="H79" s="51">
        <v>4459</v>
      </c>
      <c r="I79" s="111">
        <f aca="true" t="shared" si="5" ref="I79:I86">(H79/B79)*100</f>
        <v>133.3034379671151</v>
      </c>
      <c r="J79" s="248">
        <v>78</v>
      </c>
      <c r="K79" s="257">
        <f t="shared" si="4"/>
        <v>6.576980568011958</v>
      </c>
      <c r="L79" s="129"/>
      <c r="M79" s="142"/>
    </row>
    <row r="80" spans="1:13" ht="15">
      <c r="A80" s="43" t="s">
        <v>138</v>
      </c>
      <c r="B80" s="51">
        <v>2986</v>
      </c>
      <c r="C80" s="51">
        <v>5548</v>
      </c>
      <c r="D80" s="51">
        <v>186</v>
      </c>
      <c r="E80" s="51">
        <v>276</v>
      </c>
      <c r="F80" s="51">
        <v>229</v>
      </c>
      <c r="G80" s="51">
        <v>47</v>
      </c>
      <c r="H80" s="51">
        <v>3946</v>
      </c>
      <c r="I80" s="111">
        <f t="shared" si="5"/>
        <v>132.15003348961824</v>
      </c>
      <c r="J80" s="248">
        <v>73</v>
      </c>
      <c r="K80" s="257">
        <f t="shared" si="4"/>
        <v>7.669122572002679</v>
      </c>
      <c r="L80" s="129"/>
      <c r="M80" s="142"/>
    </row>
    <row r="81" spans="1:13" ht="15">
      <c r="A81" s="43" t="s">
        <v>139</v>
      </c>
      <c r="B81" s="51">
        <v>6502</v>
      </c>
      <c r="C81" s="51">
        <v>15372</v>
      </c>
      <c r="D81" s="51">
        <v>236</v>
      </c>
      <c r="E81" s="51">
        <v>664</v>
      </c>
      <c r="F81" s="51">
        <v>371</v>
      </c>
      <c r="G81" s="51">
        <v>293</v>
      </c>
      <c r="H81" s="51">
        <v>18508</v>
      </c>
      <c r="I81" s="111">
        <f t="shared" si="5"/>
        <v>284.65087665333743</v>
      </c>
      <c r="J81" s="248">
        <v>1143</v>
      </c>
      <c r="K81" s="257">
        <f t="shared" si="4"/>
        <v>5.705936634881574</v>
      </c>
      <c r="L81" s="129"/>
      <c r="M81" s="142"/>
    </row>
    <row r="82" spans="1:13" ht="15">
      <c r="A82" s="43" t="s">
        <v>140</v>
      </c>
      <c r="B82" s="51">
        <v>6082</v>
      </c>
      <c r="C82" s="51">
        <v>16948</v>
      </c>
      <c r="D82" s="51">
        <v>278</v>
      </c>
      <c r="E82" s="51">
        <v>491</v>
      </c>
      <c r="F82" s="51">
        <v>289</v>
      </c>
      <c r="G82" s="51">
        <v>202</v>
      </c>
      <c r="H82" s="51">
        <v>15501</v>
      </c>
      <c r="I82" s="111">
        <f t="shared" si="5"/>
        <v>254.8668201249589</v>
      </c>
      <c r="J82" s="248">
        <v>920</v>
      </c>
      <c r="K82" s="257">
        <f t="shared" si="4"/>
        <v>4.75172640578757</v>
      </c>
      <c r="L82" s="129"/>
      <c r="M82" s="142"/>
    </row>
    <row r="83" spans="1:13" ht="15">
      <c r="A83" s="43" t="s">
        <v>141</v>
      </c>
      <c r="B83" s="51">
        <v>7185</v>
      </c>
      <c r="C83" s="51">
        <v>21505</v>
      </c>
      <c r="D83" s="51">
        <v>299</v>
      </c>
      <c r="E83" s="51">
        <v>935</v>
      </c>
      <c r="F83" s="51">
        <v>455</v>
      </c>
      <c r="G83" s="51">
        <v>480</v>
      </c>
      <c r="H83" s="51">
        <v>35727</v>
      </c>
      <c r="I83" s="111">
        <f t="shared" si="5"/>
        <v>497.24425887265136</v>
      </c>
      <c r="J83" s="248">
        <v>1124</v>
      </c>
      <c r="K83" s="257">
        <f t="shared" si="4"/>
        <v>6.332637439109255</v>
      </c>
      <c r="L83" s="129"/>
      <c r="M83" s="142"/>
    </row>
    <row r="84" spans="1:13" ht="15">
      <c r="A84" s="43" t="s">
        <v>142</v>
      </c>
      <c r="B84" s="51">
        <v>4822</v>
      </c>
      <c r="C84" s="51">
        <v>13111</v>
      </c>
      <c r="D84" s="51">
        <v>272</v>
      </c>
      <c r="E84" s="51">
        <v>824</v>
      </c>
      <c r="F84" s="51">
        <v>747</v>
      </c>
      <c r="G84" s="51">
        <v>77</v>
      </c>
      <c r="H84" s="51">
        <v>14248</v>
      </c>
      <c r="I84" s="111">
        <f t="shared" si="5"/>
        <v>295.4790543343011</v>
      </c>
      <c r="J84" s="248">
        <v>29</v>
      </c>
      <c r="K84" s="257">
        <f t="shared" si="4"/>
        <v>15.491497304023227</v>
      </c>
      <c r="L84" s="129"/>
      <c r="M84" s="142"/>
    </row>
    <row r="85" spans="1:13" ht="15">
      <c r="A85" s="43" t="s">
        <v>143</v>
      </c>
      <c r="B85" s="51">
        <v>16038</v>
      </c>
      <c r="C85" s="51">
        <v>33498</v>
      </c>
      <c r="D85" s="51">
        <v>209</v>
      </c>
      <c r="E85" s="51">
        <v>1271</v>
      </c>
      <c r="F85" s="51">
        <v>812</v>
      </c>
      <c r="G85" s="51">
        <v>459</v>
      </c>
      <c r="H85" s="51">
        <v>61762</v>
      </c>
      <c r="I85" s="111">
        <f t="shared" si="5"/>
        <v>385.0978925052999</v>
      </c>
      <c r="J85" s="248">
        <v>868</v>
      </c>
      <c r="K85" s="257">
        <f t="shared" si="4"/>
        <v>5.0629754333458035</v>
      </c>
      <c r="L85" s="129"/>
      <c r="M85" s="142"/>
    </row>
    <row r="86" spans="1:13" ht="15">
      <c r="A86" s="43" t="s">
        <v>144</v>
      </c>
      <c r="B86" s="51">
        <v>46960</v>
      </c>
      <c r="C86" s="51">
        <v>118958</v>
      </c>
      <c r="D86" s="51">
        <v>253</v>
      </c>
      <c r="E86" s="51">
        <v>4720</v>
      </c>
      <c r="F86" s="51">
        <f>SUM(F79:F85)</f>
        <v>3123</v>
      </c>
      <c r="G86" s="51">
        <v>1597</v>
      </c>
      <c r="H86" s="51">
        <v>154151</v>
      </c>
      <c r="I86" s="111">
        <f t="shared" si="5"/>
        <v>328.26022146507665</v>
      </c>
      <c r="J86" s="248">
        <v>4235</v>
      </c>
      <c r="K86" s="257">
        <f t="shared" si="4"/>
        <v>6.650340715502555</v>
      </c>
      <c r="L86" s="129"/>
      <c r="M86" s="142"/>
    </row>
    <row r="87" spans="1:13" ht="15" customHeight="1">
      <c r="A87" s="135"/>
      <c r="B87" s="136"/>
      <c r="C87" s="136"/>
      <c r="D87" s="136"/>
      <c r="E87" s="136"/>
      <c r="F87" s="136"/>
      <c r="G87" s="136"/>
      <c r="H87" s="136"/>
      <c r="I87" s="136"/>
      <c r="J87" s="136"/>
      <c r="K87" s="257" t="e">
        <f t="shared" si="4"/>
        <v>#DIV/0!</v>
      </c>
      <c r="L87" s="129"/>
      <c r="M87" s="138"/>
    </row>
    <row r="88" spans="1:13" ht="15">
      <c r="A88" s="43" t="s">
        <v>145</v>
      </c>
      <c r="B88" s="51">
        <v>4960</v>
      </c>
      <c r="C88" s="51">
        <v>15088</v>
      </c>
      <c r="D88" s="51">
        <v>304</v>
      </c>
      <c r="E88" s="51">
        <v>334</v>
      </c>
      <c r="F88" s="51">
        <v>272</v>
      </c>
      <c r="G88" s="51">
        <v>62</v>
      </c>
      <c r="H88" s="51">
        <v>13698</v>
      </c>
      <c r="I88" s="111">
        <f aca="true" t="shared" si="6" ref="I88:I99">(H88/B88)*100</f>
        <v>276.1693548387097</v>
      </c>
      <c r="J88" s="248">
        <v>202</v>
      </c>
      <c r="K88" s="257">
        <f t="shared" si="4"/>
        <v>5.483870967741936</v>
      </c>
      <c r="L88" s="129"/>
      <c r="M88" s="143"/>
    </row>
    <row r="89" spans="1:13" ht="15">
      <c r="A89" s="43" t="s">
        <v>146</v>
      </c>
      <c r="B89" s="51">
        <v>3844</v>
      </c>
      <c r="C89" s="51">
        <v>13672</v>
      </c>
      <c r="D89" s="51">
        <v>355</v>
      </c>
      <c r="E89" s="51">
        <v>400</v>
      </c>
      <c r="F89" s="51">
        <v>345</v>
      </c>
      <c r="G89" s="51">
        <v>55</v>
      </c>
      <c r="H89" s="51">
        <v>9469</v>
      </c>
      <c r="I89" s="111">
        <f t="shared" si="6"/>
        <v>246.33194588969823</v>
      </c>
      <c r="J89" s="248">
        <v>676</v>
      </c>
      <c r="K89" s="257">
        <f t="shared" si="4"/>
        <v>8.975026014568158</v>
      </c>
      <c r="L89" s="129"/>
      <c r="M89" s="143"/>
    </row>
    <row r="90" spans="1:13" ht="15">
      <c r="A90" s="43" t="s">
        <v>147</v>
      </c>
      <c r="B90" s="51">
        <v>8694</v>
      </c>
      <c r="C90" s="51">
        <v>31827</v>
      </c>
      <c r="D90" s="51">
        <v>366</v>
      </c>
      <c r="E90" s="51">
        <v>662</v>
      </c>
      <c r="F90" s="51">
        <v>281</v>
      </c>
      <c r="G90" s="51">
        <v>381</v>
      </c>
      <c r="H90" s="51">
        <v>39407</v>
      </c>
      <c r="I90" s="111">
        <f t="shared" si="6"/>
        <v>453.26662065792505</v>
      </c>
      <c r="J90" s="248">
        <v>937</v>
      </c>
      <c r="K90" s="257">
        <f t="shared" si="4"/>
        <v>3.232114101679319</v>
      </c>
      <c r="L90" s="129"/>
      <c r="M90" s="143"/>
    </row>
    <row r="91" spans="1:13" ht="15">
      <c r="A91" s="43" t="s">
        <v>148</v>
      </c>
      <c r="B91" s="51">
        <v>8899</v>
      </c>
      <c r="C91" s="51">
        <v>25970</v>
      </c>
      <c r="D91" s="51">
        <v>291</v>
      </c>
      <c r="E91" s="51">
        <v>295</v>
      </c>
      <c r="F91" s="51">
        <v>108</v>
      </c>
      <c r="G91" s="51">
        <v>187</v>
      </c>
      <c r="H91" s="51">
        <v>6934</v>
      </c>
      <c r="I91" s="111">
        <f t="shared" si="6"/>
        <v>77.91886728845938</v>
      </c>
      <c r="J91" s="248">
        <v>81</v>
      </c>
      <c r="K91" s="257">
        <f t="shared" si="4"/>
        <v>1.2136195078098664</v>
      </c>
      <c r="L91" s="129"/>
      <c r="M91" s="143"/>
    </row>
    <row r="92" spans="1:13" ht="15">
      <c r="A92" s="43" t="s">
        <v>149</v>
      </c>
      <c r="B92" s="52">
        <v>4112</v>
      </c>
      <c r="C92" s="52">
        <v>10660</v>
      </c>
      <c r="D92" s="52">
        <v>259</v>
      </c>
      <c r="E92" s="52">
        <v>146</v>
      </c>
      <c r="F92" s="52">
        <v>92</v>
      </c>
      <c r="G92" s="52">
        <v>54</v>
      </c>
      <c r="H92" s="52">
        <v>11357</v>
      </c>
      <c r="I92" s="111">
        <f t="shared" si="6"/>
        <v>276.19163424124514</v>
      </c>
      <c r="J92" s="250">
        <v>22</v>
      </c>
      <c r="K92" s="257">
        <f t="shared" si="4"/>
        <v>2.237354085603113</v>
      </c>
      <c r="L92" s="129"/>
      <c r="M92" s="143"/>
    </row>
    <row r="93" spans="1:13" ht="15">
      <c r="A93" s="43" t="s">
        <v>150</v>
      </c>
      <c r="B93" s="51">
        <v>4172</v>
      </c>
      <c r="C93" s="51">
        <v>19349</v>
      </c>
      <c r="D93" s="51">
        <v>463</v>
      </c>
      <c r="E93" s="51">
        <v>291</v>
      </c>
      <c r="F93" s="51">
        <v>232</v>
      </c>
      <c r="G93" s="51">
        <v>59</v>
      </c>
      <c r="H93" s="51">
        <v>15346</v>
      </c>
      <c r="I93" s="111">
        <f t="shared" si="6"/>
        <v>367.8331735378715</v>
      </c>
      <c r="J93" s="248">
        <v>308</v>
      </c>
      <c r="K93" s="257">
        <f t="shared" si="4"/>
        <v>5.560882070949185</v>
      </c>
      <c r="L93" s="129"/>
      <c r="M93" s="143"/>
    </row>
    <row r="94" spans="1:13" ht="15">
      <c r="A94" s="43" t="s">
        <v>151</v>
      </c>
      <c r="B94" s="51">
        <v>3310</v>
      </c>
      <c r="C94" s="51">
        <v>17178</v>
      </c>
      <c r="D94" s="51">
        <v>518</v>
      </c>
      <c r="E94" s="51">
        <v>491</v>
      </c>
      <c r="F94" s="51">
        <v>431</v>
      </c>
      <c r="G94" s="51">
        <v>60</v>
      </c>
      <c r="H94" s="51">
        <v>15110</v>
      </c>
      <c r="I94" s="111">
        <f t="shared" si="6"/>
        <v>456.49546827794563</v>
      </c>
      <c r="J94" s="248">
        <v>5696</v>
      </c>
      <c r="K94" s="257">
        <f t="shared" si="4"/>
        <v>13.021148036253777</v>
      </c>
      <c r="L94" s="129"/>
      <c r="M94" s="143"/>
    </row>
    <row r="95" spans="1:13" ht="15">
      <c r="A95" s="43" t="s">
        <v>329</v>
      </c>
      <c r="B95" s="51">
        <v>4237</v>
      </c>
      <c r="C95" s="51">
        <v>9345</v>
      </c>
      <c r="D95" s="51">
        <v>220</v>
      </c>
      <c r="E95" s="51">
        <v>303</v>
      </c>
      <c r="F95" s="51">
        <v>140</v>
      </c>
      <c r="G95" s="51">
        <v>163</v>
      </c>
      <c r="H95" s="51">
        <v>3719</v>
      </c>
      <c r="I95" s="111">
        <f t="shared" si="6"/>
        <v>87.77436865706868</v>
      </c>
      <c r="J95" s="248">
        <v>47</v>
      </c>
      <c r="K95" s="257">
        <f t="shared" si="4"/>
        <v>3.304224687278735</v>
      </c>
      <c r="L95" s="129"/>
      <c r="M95" s="143"/>
    </row>
    <row r="96" spans="1:13" ht="15">
      <c r="A96" s="43" t="s">
        <v>330</v>
      </c>
      <c r="B96" s="51">
        <v>5892</v>
      </c>
      <c r="C96" s="51">
        <v>17460</v>
      </c>
      <c r="D96" s="51">
        <v>296</v>
      </c>
      <c r="E96" s="51">
        <v>434</v>
      </c>
      <c r="F96" s="51">
        <v>373</v>
      </c>
      <c r="G96" s="51">
        <v>61</v>
      </c>
      <c r="H96" s="51">
        <v>11695</v>
      </c>
      <c r="I96" s="111">
        <f t="shared" si="6"/>
        <v>198.48947725729803</v>
      </c>
      <c r="J96" s="248">
        <v>263</v>
      </c>
      <c r="K96" s="257">
        <f t="shared" si="4"/>
        <v>6.3306177868296</v>
      </c>
      <c r="L96" s="129"/>
      <c r="M96" s="143"/>
    </row>
    <row r="97" spans="1:13" ht="15">
      <c r="A97" s="43" t="s">
        <v>152</v>
      </c>
      <c r="B97" s="51">
        <v>19237</v>
      </c>
      <c r="C97" s="51">
        <v>41049</v>
      </c>
      <c r="D97" s="51">
        <v>213</v>
      </c>
      <c r="E97" s="51">
        <v>770</v>
      </c>
      <c r="F97" s="51">
        <v>313</v>
      </c>
      <c r="G97" s="51">
        <v>457</v>
      </c>
      <c r="H97" s="51">
        <v>50225</v>
      </c>
      <c r="I97" s="111">
        <f t="shared" si="6"/>
        <v>261.0854083277018</v>
      </c>
      <c r="J97" s="248">
        <v>3106</v>
      </c>
      <c r="K97" s="257">
        <f t="shared" si="4"/>
        <v>1.6270728284035973</v>
      </c>
      <c r="L97" s="129"/>
      <c r="M97" s="143"/>
    </row>
    <row r="98" spans="1:13" ht="15">
      <c r="A98" s="43" t="s">
        <v>153</v>
      </c>
      <c r="B98" s="51">
        <v>19237</v>
      </c>
      <c r="C98" s="51">
        <v>29989</v>
      </c>
      <c r="D98" s="51">
        <v>155</v>
      </c>
      <c r="E98" s="51">
        <v>555</v>
      </c>
      <c r="F98" s="51">
        <v>220</v>
      </c>
      <c r="G98" s="51">
        <v>335</v>
      </c>
      <c r="H98" s="51">
        <v>42200</v>
      </c>
      <c r="I98" s="111">
        <f t="shared" si="6"/>
        <v>219.36892446847222</v>
      </c>
      <c r="J98" s="248">
        <v>3031</v>
      </c>
      <c r="K98" s="257">
        <f t="shared" si="4"/>
        <v>1.1436294640536466</v>
      </c>
      <c r="L98" s="129"/>
      <c r="M98" s="143"/>
    </row>
    <row r="99" spans="1:13" ht="15">
      <c r="A99" s="43" t="s">
        <v>154</v>
      </c>
      <c r="B99" s="51">
        <f>SUM(B88:B97)</f>
        <v>67357</v>
      </c>
      <c r="C99" s="51">
        <f>SUM(C88:C98)</f>
        <v>231587</v>
      </c>
      <c r="D99" s="51">
        <v>343</v>
      </c>
      <c r="E99" s="51">
        <f>SUM(E88:E98)</f>
        <v>4681</v>
      </c>
      <c r="F99" s="51">
        <f>SUM(F88:F98)</f>
        <v>2807</v>
      </c>
      <c r="G99" s="51">
        <f>SUM(G88:G98)</f>
        <v>1874</v>
      </c>
      <c r="H99" s="51">
        <v>219160</v>
      </c>
      <c r="I99" s="111">
        <f t="shared" si="6"/>
        <v>325.370785515982</v>
      </c>
      <c r="J99" s="248">
        <f>SUM(J88:J98)</f>
        <v>14369</v>
      </c>
      <c r="K99" s="257">
        <f t="shared" si="4"/>
        <v>4.167347120566534</v>
      </c>
      <c r="L99" s="129"/>
      <c r="M99" s="143"/>
    </row>
    <row r="100" spans="1:13" ht="15" customHeight="1">
      <c r="A100" s="135"/>
      <c r="B100" s="145"/>
      <c r="C100" s="145"/>
      <c r="D100" s="145"/>
      <c r="E100" s="145"/>
      <c r="F100" s="145"/>
      <c r="G100" s="145"/>
      <c r="H100" s="145"/>
      <c r="I100" s="145"/>
      <c r="J100" s="145"/>
      <c r="K100" s="257" t="e">
        <f t="shared" si="4"/>
        <v>#DIV/0!</v>
      </c>
      <c r="L100" s="129"/>
      <c r="M100" s="138"/>
    </row>
    <row r="101" spans="1:13" ht="15">
      <c r="A101" s="43" t="s">
        <v>155</v>
      </c>
      <c r="B101" s="74">
        <v>5429</v>
      </c>
      <c r="C101" s="74">
        <v>8161</v>
      </c>
      <c r="D101" s="74">
        <v>150.3</v>
      </c>
      <c r="E101" s="74">
        <v>670</v>
      </c>
      <c r="F101" s="74">
        <v>595</v>
      </c>
      <c r="G101" s="74">
        <v>75</v>
      </c>
      <c r="H101" s="74">
        <v>20943</v>
      </c>
      <c r="I101" s="111">
        <f aca="true" t="shared" si="7" ref="I101:I111">(H101/B101)*100</f>
        <v>385.76165039602137</v>
      </c>
      <c r="J101" s="251">
        <v>4783</v>
      </c>
      <c r="K101" s="257">
        <f t="shared" si="4"/>
        <v>10.95966107938847</v>
      </c>
      <c r="L101" s="129"/>
      <c r="M101" s="147"/>
    </row>
    <row r="102" spans="1:13" ht="15">
      <c r="A102" s="43" t="s">
        <v>156</v>
      </c>
      <c r="B102" s="51">
        <v>7304</v>
      </c>
      <c r="C102" s="51">
        <v>12915</v>
      </c>
      <c r="D102" s="51">
        <v>176.8</v>
      </c>
      <c r="E102" s="51">
        <v>971</v>
      </c>
      <c r="F102" s="51">
        <v>713</v>
      </c>
      <c r="G102" s="51">
        <v>258</v>
      </c>
      <c r="H102" s="51">
        <v>12973</v>
      </c>
      <c r="I102" s="111">
        <f t="shared" si="7"/>
        <v>177.61500547645127</v>
      </c>
      <c r="J102" s="248">
        <v>100</v>
      </c>
      <c r="K102" s="257">
        <f t="shared" si="4"/>
        <v>9.761774370208105</v>
      </c>
      <c r="L102" s="129"/>
      <c r="M102" s="143"/>
    </row>
    <row r="103" spans="1:13" ht="15">
      <c r="A103" s="43" t="s">
        <v>157</v>
      </c>
      <c r="B103" s="51">
        <v>7186</v>
      </c>
      <c r="C103" s="51">
        <v>9064</v>
      </c>
      <c r="D103" s="51">
        <v>126.1</v>
      </c>
      <c r="E103" s="51">
        <v>460</v>
      </c>
      <c r="F103" s="51">
        <v>367</v>
      </c>
      <c r="G103" s="51">
        <v>93</v>
      </c>
      <c r="H103" s="51">
        <v>11313</v>
      </c>
      <c r="I103" s="111">
        <f t="shared" si="7"/>
        <v>157.4311160590036</v>
      </c>
      <c r="J103" s="248">
        <v>2519</v>
      </c>
      <c r="K103" s="257">
        <f t="shared" si="4"/>
        <v>5.107152797105483</v>
      </c>
      <c r="L103" s="129"/>
      <c r="M103" s="143"/>
    </row>
    <row r="104" spans="1:13" ht="15">
      <c r="A104" s="43" t="s">
        <v>158</v>
      </c>
      <c r="B104" s="51">
        <v>6004</v>
      </c>
      <c r="C104" s="51">
        <v>17175</v>
      </c>
      <c r="D104" s="51">
        <v>286.3</v>
      </c>
      <c r="E104" s="51">
        <v>491</v>
      </c>
      <c r="F104" s="51">
        <v>159</v>
      </c>
      <c r="G104" s="51">
        <v>332</v>
      </c>
      <c r="H104" s="51">
        <v>17497</v>
      </c>
      <c r="I104" s="111">
        <f t="shared" si="7"/>
        <v>291.42238507661557</v>
      </c>
      <c r="J104" s="248">
        <v>1616</v>
      </c>
      <c r="K104" s="257">
        <f t="shared" si="4"/>
        <v>2.648234510326449</v>
      </c>
      <c r="L104" s="129"/>
      <c r="M104" s="143"/>
    </row>
    <row r="105" spans="1:13" ht="15">
      <c r="A105" s="43" t="s">
        <v>159</v>
      </c>
      <c r="B105" s="51">
        <v>6817</v>
      </c>
      <c r="C105" s="51">
        <v>34447</v>
      </c>
      <c r="D105" s="51">
        <v>503.3</v>
      </c>
      <c r="E105" s="51">
        <v>1429</v>
      </c>
      <c r="F105" s="51">
        <v>1284</v>
      </c>
      <c r="G105" s="51">
        <v>145</v>
      </c>
      <c r="H105" s="51">
        <v>42159</v>
      </c>
      <c r="I105" s="111">
        <f t="shared" si="7"/>
        <v>618.4391961273287</v>
      </c>
      <c r="J105" s="248">
        <v>1139</v>
      </c>
      <c r="K105" s="257">
        <f t="shared" si="4"/>
        <v>18.8352647792284</v>
      </c>
      <c r="L105" s="129"/>
      <c r="M105" s="148"/>
    </row>
    <row r="106" spans="1:13" ht="15">
      <c r="A106" s="43" t="s">
        <v>160</v>
      </c>
      <c r="B106" s="52">
        <v>8796</v>
      </c>
      <c r="C106" s="52">
        <v>26263</v>
      </c>
      <c r="D106" s="52">
        <v>298.6</v>
      </c>
      <c r="E106" s="52">
        <v>929</v>
      </c>
      <c r="F106" s="52">
        <v>609</v>
      </c>
      <c r="G106" s="52">
        <v>320</v>
      </c>
      <c r="H106" s="52">
        <v>31575</v>
      </c>
      <c r="I106" s="111">
        <f t="shared" si="7"/>
        <v>358.9699863574352</v>
      </c>
      <c r="J106" s="250">
        <v>442</v>
      </c>
      <c r="K106" s="257">
        <f t="shared" si="4"/>
        <v>6.923601637107776</v>
      </c>
      <c r="L106" s="129"/>
      <c r="M106" s="143"/>
    </row>
    <row r="107" spans="1:13" ht="15">
      <c r="A107" s="43" t="s">
        <v>161</v>
      </c>
      <c r="B107" s="51">
        <v>5492</v>
      </c>
      <c r="C107" s="51">
        <v>13560</v>
      </c>
      <c r="D107" s="51">
        <v>246.9</v>
      </c>
      <c r="E107" s="51">
        <v>563</v>
      </c>
      <c r="F107" s="51">
        <v>470</v>
      </c>
      <c r="G107" s="51">
        <v>86</v>
      </c>
      <c r="H107" s="51">
        <v>23028</v>
      </c>
      <c r="I107" s="111">
        <f t="shared" si="7"/>
        <v>419.3008011653314</v>
      </c>
      <c r="J107" s="248">
        <v>835</v>
      </c>
      <c r="K107" s="257">
        <f t="shared" si="4"/>
        <v>8.557902403495994</v>
      </c>
      <c r="L107" s="129"/>
      <c r="M107" s="142"/>
    </row>
    <row r="108" spans="1:13" ht="15">
      <c r="A108" s="43" t="s">
        <v>162</v>
      </c>
      <c r="B108" s="51">
        <v>6729</v>
      </c>
      <c r="C108" s="51">
        <v>18917</v>
      </c>
      <c r="D108" s="51">
        <v>281.1</v>
      </c>
      <c r="E108" s="51">
        <v>774</v>
      </c>
      <c r="F108" s="51">
        <v>241</v>
      </c>
      <c r="G108" s="51">
        <v>533</v>
      </c>
      <c r="H108" s="51">
        <v>15046</v>
      </c>
      <c r="I108" s="111">
        <f t="shared" si="7"/>
        <v>223.59934611383565</v>
      </c>
      <c r="J108" s="248">
        <v>998</v>
      </c>
      <c r="K108" s="257">
        <f t="shared" si="4"/>
        <v>3.5815128548075497</v>
      </c>
      <c r="L108" s="129"/>
      <c r="M108" s="143"/>
    </row>
    <row r="109" spans="1:13" ht="15">
      <c r="A109" s="43" t="s">
        <v>163</v>
      </c>
      <c r="B109" s="76">
        <v>9204</v>
      </c>
      <c r="C109" s="52">
        <v>10673</v>
      </c>
      <c r="D109" s="52">
        <v>116</v>
      </c>
      <c r="E109" s="52">
        <v>1491</v>
      </c>
      <c r="F109" s="52">
        <v>1251</v>
      </c>
      <c r="G109" s="52">
        <v>240</v>
      </c>
      <c r="H109" s="52">
        <v>36846</v>
      </c>
      <c r="I109" s="111">
        <f t="shared" si="7"/>
        <v>400.32594524119946</v>
      </c>
      <c r="J109" s="250">
        <v>5622</v>
      </c>
      <c r="K109" s="257">
        <f t="shared" si="4"/>
        <v>13.591916558018251</v>
      </c>
      <c r="L109" s="129"/>
      <c r="M109" s="143"/>
    </row>
    <row r="110" spans="1:13" ht="15">
      <c r="A110" s="43" t="s">
        <v>164</v>
      </c>
      <c r="B110" s="76">
        <v>35262</v>
      </c>
      <c r="C110" s="76">
        <v>51646</v>
      </c>
      <c r="D110" s="76">
        <v>146.5</v>
      </c>
      <c r="E110" s="76">
        <v>2031</v>
      </c>
      <c r="F110" s="76">
        <v>829</v>
      </c>
      <c r="G110" s="76">
        <v>1148</v>
      </c>
      <c r="H110" s="76">
        <v>129364</v>
      </c>
      <c r="I110" s="111">
        <f t="shared" si="7"/>
        <v>366.86518064772275</v>
      </c>
      <c r="J110" s="252">
        <v>2156</v>
      </c>
      <c r="K110" s="257">
        <f t="shared" si="4"/>
        <v>2.3509727185071747</v>
      </c>
      <c r="L110" s="129"/>
      <c r="M110" s="149"/>
    </row>
    <row r="111" spans="1:13" ht="15">
      <c r="A111" s="43" t="s">
        <v>165</v>
      </c>
      <c r="B111" s="72">
        <f>SUM(B101:B110)</f>
        <v>98223</v>
      </c>
      <c r="C111" s="72">
        <f>SUM(C101:C110)</f>
        <v>202821</v>
      </c>
      <c r="D111" s="107">
        <v>206.5</v>
      </c>
      <c r="E111" s="72">
        <f>SUM(E101:E110)</f>
        <v>9809</v>
      </c>
      <c r="F111" s="72">
        <f>SUM(F101:F110)</f>
        <v>6518</v>
      </c>
      <c r="G111" s="72">
        <f>SUM(G101:G110)</f>
        <v>3230</v>
      </c>
      <c r="H111" s="72">
        <v>340744</v>
      </c>
      <c r="I111" s="111">
        <f t="shared" si="7"/>
        <v>346.9085652036692</v>
      </c>
      <c r="J111" s="253">
        <f>SUM(J101:J110)</f>
        <v>20210</v>
      </c>
      <c r="K111" s="257">
        <f t="shared" si="4"/>
        <v>6.6359203037985</v>
      </c>
      <c r="L111" s="129"/>
      <c r="M111" s="150"/>
    </row>
    <row r="112" spans="1:13" ht="15" customHeight="1">
      <c r="A112" s="135"/>
      <c r="B112" s="136"/>
      <c r="C112" s="136"/>
      <c r="D112" s="136"/>
      <c r="E112" s="136"/>
      <c r="F112" s="136"/>
      <c r="G112" s="136"/>
      <c r="H112" s="136"/>
      <c r="I112" s="136"/>
      <c r="J112" s="136"/>
      <c r="K112" s="257" t="e">
        <f t="shared" si="4"/>
        <v>#DIV/0!</v>
      </c>
      <c r="L112" s="129"/>
      <c r="M112" s="138"/>
    </row>
    <row r="113" spans="1:13" ht="15">
      <c r="A113" s="43" t="s">
        <v>166</v>
      </c>
      <c r="B113" s="105">
        <v>4171</v>
      </c>
      <c r="C113" s="51">
        <v>17199</v>
      </c>
      <c r="D113" s="111">
        <v>412</v>
      </c>
      <c r="E113" s="51">
        <v>711</v>
      </c>
      <c r="F113" s="51">
        <v>595</v>
      </c>
      <c r="G113" s="51">
        <v>116</v>
      </c>
      <c r="H113" s="51">
        <v>23717</v>
      </c>
      <c r="I113" s="111">
        <f aca="true" t="shared" si="8" ref="I113:I127">(H113/B113)*100</f>
        <v>568.6166386957564</v>
      </c>
      <c r="J113" s="248">
        <v>333</v>
      </c>
      <c r="K113" s="257">
        <f t="shared" si="4"/>
        <v>14.265164229201629</v>
      </c>
      <c r="L113" s="129"/>
      <c r="M113" s="143"/>
    </row>
    <row r="114" spans="1:13" ht="15">
      <c r="A114" s="43" t="s">
        <v>167</v>
      </c>
      <c r="B114" s="51">
        <v>6117</v>
      </c>
      <c r="C114" s="103">
        <v>21712</v>
      </c>
      <c r="D114" s="108">
        <v>355</v>
      </c>
      <c r="E114" s="103">
        <v>1227</v>
      </c>
      <c r="F114" s="103">
        <v>1074</v>
      </c>
      <c r="G114" s="103">
        <v>153</v>
      </c>
      <c r="H114" s="103">
        <v>27393</v>
      </c>
      <c r="I114" s="111">
        <f t="shared" si="8"/>
        <v>447.8175576262874</v>
      </c>
      <c r="J114" s="254">
        <v>1850</v>
      </c>
      <c r="K114" s="257">
        <f t="shared" si="4"/>
        <v>17.557626287395784</v>
      </c>
      <c r="L114" s="129"/>
      <c r="M114" s="143"/>
    </row>
    <row r="115" spans="1:13" ht="15">
      <c r="A115" s="43" t="s">
        <v>168</v>
      </c>
      <c r="B115" s="51">
        <v>2786</v>
      </c>
      <c r="C115" s="51">
        <v>7601</v>
      </c>
      <c r="D115" s="111">
        <v>273</v>
      </c>
      <c r="E115" s="51">
        <v>488</v>
      </c>
      <c r="F115" s="51">
        <v>390</v>
      </c>
      <c r="G115" s="51">
        <v>98</v>
      </c>
      <c r="H115" s="51">
        <v>9704</v>
      </c>
      <c r="I115" s="111">
        <f t="shared" si="8"/>
        <v>348.3129935391242</v>
      </c>
      <c r="J115" s="248">
        <v>2323</v>
      </c>
      <c r="K115" s="257">
        <f t="shared" si="4"/>
        <v>13.99856424982053</v>
      </c>
      <c r="L115" s="129"/>
      <c r="M115" s="143"/>
    </row>
    <row r="116" spans="1:13" ht="15">
      <c r="A116" s="43" t="s">
        <v>169</v>
      </c>
      <c r="B116" s="51">
        <v>6440</v>
      </c>
      <c r="C116" s="51">
        <v>25434</v>
      </c>
      <c r="D116" s="111">
        <v>395</v>
      </c>
      <c r="E116" s="51">
        <v>1031</v>
      </c>
      <c r="F116" s="51">
        <v>935</v>
      </c>
      <c r="G116" s="51">
        <v>96</v>
      </c>
      <c r="H116" s="51">
        <v>21536</v>
      </c>
      <c r="I116" s="111">
        <f t="shared" si="8"/>
        <v>334.4099378881987</v>
      </c>
      <c r="J116" s="248">
        <v>1689</v>
      </c>
      <c r="K116" s="257">
        <f t="shared" si="4"/>
        <v>14.518633540372672</v>
      </c>
      <c r="L116" s="129"/>
      <c r="M116" s="143"/>
    </row>
    <row r="117" spans="1:13" ht="15">
      <c r="A117" s="43" t="s">
        <v>170</v>
      </c>
      <c r="B117" s="51">
        <v>10769</v>
      </c>
      <c r="C117" s="51">
        <v>30726</v>
      </c>
      <c r="D117" s="111">
        <v>285.3</v>
      </c>
      <c r="E117" s="51">
        <v>1178</v>
      </c>
      <c r="F117" s="51">
        <v>943</v>
      </c>
      <c r="G117" s="51">
        <v>235</v>
      </c>
      <c r="H117" s="51">
        <v>36036</v>
      </c>
      <c r="I117" s="111">
        <f t="shared" si="8"/>
        <v>334.62717058222677</v>
      </c>
      <c r="J117" s="248">
        <v>7184</v>
      </c>
      <c r="K117" s="257">
        <f t="shared" si="4"/>
        <v>8.756616213204568</v>
      </c>
      <c r="L117" s="129"/>
      <c r="M117" s="143"/>
    </row>
    <row r="118" spans="1:13" ht="15">
      <c r="A118" s="43" t="s">
        <v>171</v>
      </c>
      <c r="B118" s="51">
        <v>6085</v>
      </c>
      <c r="C118" s="51">
        <v>29242</v>
      </c>
      <c r="D118" s="111">
        <v>480</v>
      </c>
      <c r="E118" s="51">
        <v>684</v>
      </c>
      <c r="F118" s="51">
        <v>580</v>
      </c>
      <c r="G118" s="51">
        <v>104</v>
      </c>
      <c r="H118" s="51">
        <v>18878</v>
      </c>
      <c r="I118" s="111">
        <f t="shared" si="8"/>
        <v>310.23829087921115</v>
      </c>
      <c r="J118" s="248">
        <v>316</v>
      </c>
      <c r="K118" s="257">
        <f t="shared" si="4"/>
        <v>9.531635168447</v>
      </c>
      <c r="L118" s="129"/>
      <c r="M118" s="143"/>
    </row>
    <row r="119" spans="1:13" ht="15">
      <c r="A119" s="43" t="s">
        <v>172</v>
      </c>
      <c r="B119" s="51">
        <v>6302</v>
      </c>
      <c r="C119" s="105">
        <v>28301</v>
      </c>
      <c r="D119" s="111">
        <v>449</v>
      </c>
      <c r="E119" s="51">
        <v>1158</v>
      </c>
      <c r="F119" s="51">
        <v>548</v>
      </c>
      <c r="G119" s="51">
        <v>610</v>
      </c>
      <c r="H119" s="51">
        <v>31185</v>
      </c>
      <c r="I119" s="111">
        <f t="shared" si="8"/>
        <v>494.8429070136465</v>
      </c>
      <c r="J119" s="248">
        <v>797</v>
      </c>
      <c r="K119" s="257">
        <f t="shared" si="4"/>
        <v>8.695652173913043</v>
      </c>
      <c r="L119" s="129"/>
      <c r="M119" s="143"/>
    </row>
    <row r="120" spans="1:13" ht="15">
      <c r="A120" s="43" t="s">
        <v>173</v>
      </c>
      <c r="B120" s="51">
        <v>4047</v>
      </c>
      <c r="C120" s="51">
        <v>17307</v>
      </c>
      <c r="D120" s="111">
        <v>428</v>
      </c>
      <c r="E120" s="51">
        <v>611</v>
      </c>
      <c r="F120" s="51">
        <v>455</v>
      </c>
      <c r="G120" s="51">
        <v>156</v>
      </c>
      <c r="H120" s="51">
        <v>12429</v>
      </c>
      <c r="I120" s="111">
        <f t="shared" si="8"/>
        <v>307.11638250555967</v>
      </c>
      <c r="J120" s="248">
        <v>38</v>
      </c>
      <c r="K120" s="257">
        <f t="shared" si="4"/>
        <v>11.24289597232518</v>
      </c>
      <c r="L120" s="129"/>
      <c r="M120" s="143"/>
    </row>
    <row r="121" spans="1:13" ht="15">
      <c r="A121" s="43" t="s">
        <v>174</v>
      </c>
      <c r="B121" s="51">
        <v>4820</v>
      </c>
      <c r="C121" s="51">
        <v>21918</v>
      </c>
      <c r="D121" s="111">
        <v>455</v>
      </c>
      <c r="E121" s="51">
        <v>808</v>
      </c>
      <c r="F121" s="51">
        <v>690</v>
      </c>
      <c r="G121" s="51">
        <v>118</v>
      </c>
      <c r="H121" s="51">
        <v>23601</v>
      </c>
      <c r="I121" s="111">
        <f t="shared" si="8"/>
        <v>489.64730290456436</v>
      </c>
      <c r="J121" s="248">
        <v>161</v>
      </c>
      <c r="K121" s="257">
        <f t="shared" si="4"/>
        <v>14.315352697095435</v>
      </c>
      <c r="L121" s="129"/>
      <c r="M121" s="143"/>
    </row>
    <row r="122" spans="1:13" ht="15">
      <c r="A122" s="43" t="s">
        <v>175</v>
      </c>
      <c r="B122" s="51">
        <v>3305</v>
      </c>
      <c r="C122" s="51">
        <v>10643</v>
      </c>
      <c r="D122" s="111">
        <v>322</v>
      </c>
      <c r="E122" s="51">
        <v>497</v>
      </c>
      <c r="F122" s="51">
        <v>395</v>
      </c>
      <c r="G122" s="51">
        <v>102</v>
      </c>
      <c r="H122" s="51">
        <v>7700</v>
      </c>
      <c r="I122" s="111">
        <f t="shared" si="8"/>
        <v>232.98033282904692</v>
      </c>
      <c r="J122" s="248">
        <v>17</v>
      </c>
      <c r="K122" s="257">
        <f t="shared" si="4"/>
        <v>11.951588502269288</v>
      </c>
      <c r="L122" s="129"/>
      <c r="M122" s="143"/>
    </row>
    <row r="123" spans="1:13" ht="15">
      <c r="A123" s="43" t="s">
        <v>176</v>
      </c>
      <c r="B123" s="51">
        <v>5548</v>
      </c>
      <c r="C123" s="51">
        <v>22603</v>
      </c>
      <c r="D123" s="111">
        <v>407</v>
      </c>
      <c r="E123" s="51">
        <v>745</v>
      </c>
      <c r="F123" s="51">
        <v>597</v>
      </c>
      <c r="G123" s="51">
        <v>148</v>
      </c>
      <c r="H123" s="51">
        <v>25070</v>
      </c>
      <c r="I123" s="111">
        <f t="shared" si="8"/>
        <v>451.87454938716655</v>
      </c>
      <c r="J123" s="248">
        <v>1890</v>
      </c>
      <c r="K123" s="257">
        <f t="shared" si="4"/>
        <v>10.760634462869502</v>
      </c>
      <c r="L123" s="129"/>
      <c r="M123" s="142"/>
    </row>
    <row r="124" spans="1:13" ht="15">
      <c r="A124" s="43" t="s">
        <v>177</v>
      </c>
      <c r="B124" s="51">
        <v>6675</v>
      </c>
      <c r="C124" s="51">
        <v>23646</v>
      </c>
      <c r="D124" s="111">
        <v>354</v>
      </c>
      <c r="E124" s="51">
        <v>573</v>
      </c>
      <c r="F124" s="51">
        <v>363</v>
      </c>
      <c r="G124" s="51">
        <v>210</v>
      </c>
      <c r="H124" s="51">
        <v>36056</v>
      </c>
      <c r="I124" s="111">
        <f t="shared" si="8"/>
        <v>540.1647940074906</v>
      </c>
      <c r="J124" s="248">
        <v>607</v>
      </c>
      <c r="K124" s="257">
        <f t="shared" si="4"/>
        <v>5.438202247191011</v>
      </c>
      <c r="L124" s="129"/>
      <c r="M124" s="143"/>
    </row>
    <row r="125" spans="1:13" ht="15">
      <c r="A125" s="43" t="s">
        <v>178</v>
      </c>
      <c r="B125" s="51">
        <v>22545</v>
      </c>
      <c r="C125" s="52">
        <v>74578</v>
      </c>
      <c r="D125" s="110">
        <v>331</v>
      </c>
      <c r="E125" s="52">
        <v>1441</v>
      </c>
      <c r="F125" s="52">
        <v>780</v>
      </c>
      <c r="G125" s="52">
        <v>661</v>
      </c>
      <c r="H125" s="52">
        <v>86876</v>
      </c>
      <c r="I125" s="111">
        <f t="shared" si="8"/>
        <v>385.3448658239077</v>
      </c>
      <c r="J125" s="250">
        <v>4406</v>
      </c>
      <c r="K125" s="257">
        <f t="shared" si="4"/>
        <v>3.4597471723220226</v>
      </c>
      <c r="L125" s="129"/>
      <c r="M125" s="142"/>
    </row>
    <row r="126" spans="1:13" ht="15">
      <c r="A126" s="43" t="s">
        <v>179</v>
      </c>
      <c r="B126" s="51">
        <v>22545</v>
      </c>
      <c r="C126" s="51">
        <v>619</v>
      </c>
      <c r="D126" s="111">
        <v>0.06</v>
      </c>
      <c r="E126" s="51">
        <v>46</v>
      </c>
      <c r="F126" s="51">
        <v>14</v>
      </c>
      <c r="G126" s="51">
        <v>32</v>
      </c>
      <c r="H126" s="51">
        <v>225</v>
      </c>
      <c r="I126" s="111">
        <f t="shared" si="8"/>
        <v>0.998003992015968</v>
      </c>
      <c r="J126" s="248">
        <v>25</v>
      </c>
      <c r="K126" s="257">
        <f t="shared" si="4"/>
        <v>0.062098026169882456</v>
      </c>
      <c r="L126" s="129"/>
      <c r="M126" s="143"/>
    </row>
    <row r="127" spans="1:13" ht="15">
      <c r="A127" s="43" t="s">
        <v>180</v>
      </c>
      <c r="B127" s="105">
        <f>SUM(B113:B125)</f>
        <v>89610</v>
      </c>
      <c r="C127" s="51">
        <f>SUM(C113:C126)</f>
        <v>331529</v>
      </c>
      <c r="D127" s="111">
        <v>369.96</v>
      </c>
      <c r="E127" s="51">
        <f>SUM(E113:E126)</f>
        <v>11198</v>
      </c>
      <c r="F127" s="51">
        <f>SUM(F113:F126)</f>
        <v>8359</v>
      </c>
      <c r="G127" s="51">
        <f>SUM(G113:G126)</f>
        <v>2839</v>
      </c>
      <c r="H127" s="51">
        <v>360406</v>
      </c>
      <c r="I127" s="111">
        <f t="shared" si="8"/>
        <v>402.1939515679054</v>
      </c>
      <c r="J127" s="248">
        <f>SUM(J113:J126)</f>
        <v>21636</v>
      </c>
      <c r="K127" s="257">
        <f t="shared" si="4"/>
        <v>9.328199977681063</v>
      </c>
      <c r="L127" s="129"/>
      <c r="M127" s="143"/>
    </row>
    <row r="128" spans="1:13" ht="15" customHeight="1">
      <c r="A128" s="135"/>
      <c r="B128" s="136"/>
      <c r="C128" s="136"/>
      <c r="D128" s="136"/>
      <c r="E128" s="136"/>
      <c r="F128" s="136"/>
      <c r="G128" s="136"/>
      <c r="H128" s="136"/>
      <c r="I128" s="136"/>
      <c r="J128" s="136"/>
      <c r="K128" s="257" t="e">
        <f t="shared" si="4"/>
        <v>#DIV/0!</v>
      </c>
      <c r="L128" s="129"/>
      <c r="M128" s="138"/>
    </row>
    <row r="129" spans="1:13" ht="15">
      <c r="A129" s="43" t="s">
        <v>181</v>
      </c>
      <c r="B129" s="75">
        <v>3745</v>
      </c>
      <c r="C129" s="51">
        <v>17865</v>
      </c>
      <c r="D129" s="111">
        <v>477</v>
      </c>
      <c r="E129" s="51">
        <v>496</v>
      </c>
      <c r="F129" s="51">
        <v>225</v>
      </c>
      <c r="G129" s="51">
        <v>271</v>
      </c>
      <c r="H129" s="51">
        <v>14163</v>
      </c>
      <c r="I129" s="111">
        <f aca="true" t="shared" si="9" ref="I129:I146">(H129/B129)*100</f>
        <v>378.1842456608812</v>
      </c>
      <c r="J129" s="248">
        <v>681</v>
      </c>
      <c r="K129" s="257">
        <f t="shared" si="4"/>
        <v>6.008010680907877</v>
      </c>
      <c r="L129" s="129"/>
      <c r="M129" s="143"/>
    </row>
    <row r="130" spans="1:13" ht="15">
      <c r="A130" s="43" t="s">
        <v>182</v>
      </c>
      <c r="B130" s="75">
        <v>8977</v>
      </c>
      <c r="C130" s="51">
        <v>32583</v>
      </c>
      <c r="D130" s="111">
        <v>362.9</v>
      </c>
      <c r="E130" s="51">
        <v>2152</v>
      </c>
      <c r="F130" s="51">
        <v>1802</v>
      </c>
      <c r="G130" s="51">
        <v>350</v>
      </c>
      <c r="H130" s="51">
        <v>29277</v>
      </c>
      <c r="I130" s="111">
        <f t="shared" si="9"/>
        <v>326.1334521555085</v>
      </c>
      <c r="J130" s="248">
        <v>3098</v>
      </c>
      <c r="K130" s="257">
        <f t="shared" si="4"/>
        <v>20.07352122089785</v>
      </c>
      <c r="L130" s="129"/>
      <c r="M130" s="143"/>
    </row>
    <row r="131" spans="1:13" ht="15">
      <c r="A131" s="43" t="s">
        <v>183</v>
      </c>
      <c r="B131" s="75">
        <v>8579</v>
      </c>
      <c r="C131" s="51">
        <v>21978</v>
      </c>
      <c r="D131" s="111">
        <v>256.1</v>
      </c>
      <c r="E131" s="51">
        <v>717</v>
      </c>
      <c r="F131" s="51">
        <v>611</v>
      </c>
      <c r="G131" s="51">
        <v>106</v>
      </c>
      <c r="H131" s="51">
        <v>21887</v>
      </c>
      <c r="I131" s="111">
        <f t="shared" si="9"/>
        <v>255.12297470567665</v>
      </c>
      <c r="J131" s="248">
        <v>203</v>
      </c>
      <c r="K131" s="257">
        <f t="shared" si="4"/>
        <v>7.122042196060146</v>
      </c>
      <c r="L131" s="129"/>
      <c r="M131" s="143"/>
    </row>
    <row r="132" spans="1:13" ht="15">
      <c r="A132" s="43" t="s">
        <v>184</v>
      </c>
      <c r="B132" s="75">
        <v>7695</v>
      </c>
      <c r="C132" s="51">
        <v>45848</v>
      </c>
      <c r="D132" s="111">
        <v>600.3</v>
      </c>
      <c r="E132" s="51">
        <v>933</v>
      </c>
      <c r="F132" s="51">
        <v>789</v>
      </c>
      <c r="G132" s="51">
        <v>144</v>
      </c>
      <c r="H132" s="51">
        <v>22976</v>
      </c>
      <c r="I132" s="111">
        <f t="shared" si="9"/>
        <v>298.58349577647823</v>
      </c>
      <c r="J132" s="248">
        <v>312</v>
      </c>
      <c r="K132" s="257">
        <f t="shared" si="4"/>
        <v>10.253411306042885</v>
      </c>
      <c r="L132" s="129"/>
      <c r="M132" s="143"/>
    </row>
    <row r="133" spans="1:13" ht="15">
      <c r="A133" s="43" t="s">
        <v>185</v>
      </c>
      <c r="B133" s="75">
        <v>13088</v>
      </c>
      <c r="C133" s="51">
        <v>39375</v>
      </c>
      <c r="D133" s="111">
        <v>300.84</v>
      </c>
      <c r="E133" s="51">
        <v>1132</v>
      </c>
      <c r="F133" s="51">
        <v>902</v>
      </c>
      <c r="G133" s="51">
        <v>230</v>
      </c>
      <c r="H133" s="51">
        <v>34442</v>
      </c>
      <c r="I133" s="111">
        <f t="shared" si="9"/>
        <v>263.15709046454765</v>
      </c>
      <c r="J133" s="248">
        <v>133</v>
      </c>
      <c r="K133" s="257">
        <f t="shared" si="4"/>
        <v>6.891809290953545</v>
      </c>
      <c r="L133" s="129"/>
      <c r="M133" s="143"/>
    </row>
    <row r="134" spans="1:13" ht="15">
      <c r="A134" s="43" t="s">
        <v>186</v>
      </c>
      <c r="B134" s="75">
        <v>11870</v>
      </c>
      <c r="C134" s="51">
        <v>41651</v>
      </c>
      <c r="D134" s="111">
        <v>350.8</v>
      </c>
      <c r="E134" s="51">
        <v>1762</v>
      </c>
      <c r="F134" s="51">
        <v>1561</v>
      </c>
      <c r="G134" s="51">
        <v>189</v>
      </c>
      <c r="H134" s="51">
        <v>41316</v>
      </c>
      <c r="I134" s="111">
        <f t="shared" si="9"/>
        <v>348.0707666385847</v>
      </c>
      <c r="J134" s="248">
        <v>3494</v>
      </c>
      <c r="K134" s="257">
        <f aca="true" t="shared" si="10" ref="K134:K197">(F134/B134)*100</f>
        <v>13.150800336983991</v>
      </c>
      <c r="L134" s="129"/>
      <c r="M134" s="143"/>
    </row>
    <row r="135" spans="1:13" ht="15">
      <c r="A135" s="43" t="s">
        <v>187</v>
      </c>
      <c r="B135" s="75">
        <v>4728</v>
      </c>
      <c r="C135" s="51">
        <v>20799</v>
      </c>
      <c r="D135" s="111">
        <v>439.9</v>
      </c>
      <c r="E135" s="51">
        <v>418</v>
      </c>
      <c r="F135" s="51">
        <v>361</v>
      </c>
      <c r="G135" s="51">
        <v>57</v>
      </c>
      <c r="H135" s="51">
        <v>13581</v>
      </c>
      <c r="I135" s="111">
        <f t="shared" si="9"/>
        <v>287.24619289340103</v>
      </c>
      <c r="J135" s="248">
        <v>1928</v>
      </c>
      <c r="K135" s="257">
        <f t="shared" si="10"/>
        <v>7.635363790186125</v>
      </c>
      <c r="L135" s="129"/>
      <c r="M135" s="143"/>
    </row>
    <row r="136" spans="1:13" ht="15">
      <c r="A136" s="43" t="s">
        <v>188</v>
      </c>
      <c r="B136" s="75">
        <v>11429</v>
      </c>
      <c r="C136" s="51">
        <v>25080</v>
      </c>
      <c r="D136" s="111">
        <v>219.4</v>
      </c>
      <c r="E136" s="51">
        <v>699</v>
      </c>
      <c r="F136" s="51">
        <v>401</v>
      </c>
      <c r="G136" s="51">
        <v>298</v>
      </c>
      <c r="H136" s="51">
        <v>40518</v>
      </c>
      <c r="I136" s="111">
        <f t="shared" si="9"/>
        <v>354.51920552979266</v>
      </c>
      <c r="J136" s="248">
        <v>1123</v>
      </c>
      <c r="K136" s="257">
        <f t="shared" si="10"/>
        <v>3.5086184268089946</v>
      </c>
      <c r="L136" s="129"/>
      <c r="M136" s="143"/>
    </row>
    <row r="137" spans="1:13" ht="15">
      <c r="A137" s="43" t="s">
        <v>189</v>
      </c>
      <c r="B137" s="75">
        <v>17678</v>
      </c>
      <c r="C137" s="112">
        <v>50640</v>
      </c>
      <c r="D137" s="113">
        <v>286.5</v>
      </c>
      <c r="E137" s="112">
        <v>1614</v>
      </c>
      <c r="F137" s="112">
        <v>1224</v>
      </c>
      <c r="G137" s="112">
        <v>390</v>
      </c>
      <c r="H137" s="112">
        <v>68277</v>
      </c>
      <c r="I137" s="111">
        <f t="shared" si="9"/>
        <v>386.2258174001584</v>
      </c>
      <c r="J137" s="255">
        <v>1268</v>
      </c>
      <c r="K137" s="257">
        <f t="shared" si="10"/>
        <v>6.923860165177056</v>
      </c>
      <c r="L137" s="129"/>
      <c r="M137" s="151"/>
    </row>
    <row r="138" spans="1:13" ht="15">
      <c r="A138" s="43" t="s">
        <v>190</v>
      </c>
      <c r="B138" s="75">
        <v>7651</v>
      </c>
      <c r="C138" s="51">
        <v>30741</v>
      </c>
      <c r="D138" s="111">
        <v>401.7</v>
      </c>
      <c r="E138" s="51">
        <v>794</v>
      </c>
      <c r="F138" s="51">
        <v>622</v>
      </c>
      <c r="G138" s="51">
        <v>172</v>
      </c>
      <c r="H138" s="51">
        <v>23161</v>
      </c>
      <c r="I138" s="111">
        <f t="shared" si="9"/>
        <v>302.71859887596395</v>
      </c>
      <c r="J138" s="248">
        <v>10570</v>
      </c>
      <c r="K138" s="257">
        <f t="shared" si="10"/>
        <v>8.129656254084432</v>
      </c>
      <c r="L138" s="129"/>
      <c r="M138" s="143"/>
    </row>
    <row r="139" spans="1:13" ht="15">
      <c r="A139" s="43" t="s">
        <v>191</v>
      </c>
      <c r="B139" s="75">
        <v>5903</v>
      </c>
      <c r="C139" s="51">
        <v>20530</v>
      </c>
      <c r="D139" s="111">
        <v>347.79</v>
      </c>
      <c r="E139" s="51">
        <v>526</v>
      </c>
      <c r="F139" s="51">
        <v>456</v>
      </c>
      <c r="G139" s="51">
        <v>70</v>
      </c>
      <c r="H139" s="51">
        <v>11070</v>
      </c>
      <c r="I139" s="111">
        <f t="shared" si="9"/>
        <v>187.53176351007963</v>
      </c>
      <c r="J139" s="248">
        <v>646</v>
      </c>
      <c r="K139" s="257">
        <f t="shared" si="10"/>
        <v>7.724885651363714</v>
      </c>
      <c r="L139" s="129"/>
      <c r="M139" s="143"/>
    </row>
    <row r="140" spans="1:13" ht="15">
      <c r="A140" s="43" t="s">
        <v>192</v>
      </c>
      <c r="B140" s="75">
        <v>4970</v>
      </c>
      <c r="C140" s="51">
        <v>21767</v>
      </c>
      <c r="D140" s="111">
        <v>437.9</v>
      </c>
      <c r="E140" s="51">
        <v>738</v>
      </c>
      <c r="F140" s="51">
        <v>618</v>
      </c>
      <c r="G140" s="51">
        <v>120</v>
      </c>
      <c r="H140" s="51">
        <v>11577</v>
      </c>
      <c r="I140" s="111">
        <f t="shared" si="9"/>
        <v>232.93762575452718</v>
      </c>
      <c r="J140" s="248">
        <v>133</v>
      </c>
      <c r="K140" s="257">
        <f t="shared" si="10"/>
        <v>12.434607645875252</v>
      </c>
      <c r="L140" s="129"/>
      <c r="M140" s="143"/>
    </row>
    <row r="141" spans="1:13" ht="15">
      <c r="A141" s="43" t="s">
        <v>193</v>
      </c>
      <c r="B141" s="75">
        <v>10507</v>
      </c>
      <c r="C141" s="51">
        <v>31740</v>
      </c>
      <c r="D141" s="111">
        <v>302.1</v>
      </c>
      <c r="E141" s="51">
        <v>1514</v>
      </c>
      <c r="F141" s="51">
        <v>1257</v>
      </c>
      <c r="G141" s="51">
        <v>257</v>
      </c>
      <c r="H141" s="51">
        <v>32539</v>
      </c>
      <c r="I141" s="111">
        <f t="shared" si="9"/>
        <v>309.6887789092986</v>
      </c>
      <c r="J141" s="248">
        <v>975</v>
      </c>
      <c r="K141" s="257">
        <f t="shared" si="10"/>
        <v>11.963452936137813</v>
      </c>
      <c r="L141" s="129"/>
      <c r="M141" s="143"/>
    </row>
    <row r="142" spans="1:13" ht="15">
      <c r="A142" s="43" t="s">
        <v>194</v>
      </c>
      <c r="B142" s="75">
        <v>3075</v>
      </c>
      <c r="C142" s="51">
        <v>17196</v>
      </c>
      <c r="D142" s="111">
        <v>559.2</v>
      </c>
      <c r="E142" s="51">
        <v>305</v>
      </c>
      <c r="F142" s="51">
        <v>157</v>
      </c>
      <c r="G142" s="51">
        <v>148</v>
      </c>
      <c r="H142" s="51">
        <v>8973</v>
      </c>
      <c r="I142" s="111">
        <f t="shared" si="9"/>
        <v>291.8048780487805</v>
      </c>
      <c r="J142" s="248">
        <v>375</v>
      </c>
      <c r="K142" s="257">
        <f t="shared" si="10"/>
        <v>5.105691056910569</v>
      </c>
      <c r="L142" s="129"/>
      <c r="M142" s="143"/>
    </row>
    <row r="143" spans="1:13" ht="15">
      <c r="A143" s="43" t="s">
        <v>195</v>
      </c>
      <c r="B143" s="75">
        <v>13755</v>
      </c>
      <c r="C143" s="51">
        <v>33824</v>
      </c>
      <c r="D143" s="111">
        <v>245.9</v>
      </c>
      <c r="E143" s="51">
        <v>1352</v>
      </c>
      <c r="F143" s="51">
        <v>713</v>
      </c>
      <c r="G143" s="51">
        <v>639</v>
      </c>
      <c r="H143" s="51">
        <v>37895</v>
      </c>
      <c r="I143" s="111">
        <f t="shared" si="9"/>
        <v>275.49981824790984</v>
      </c>
      <c r="J143" s="248">
        <v>830</v>
      </c>
      <c r="K143" s="257">
        <f t="shared" si="10"/>
        <v>5.183569611050527</v>
      </c>
      <c r="L143" s="129"/>
      <c r="M143" s="143"/>
    </row>
    <row r="144" spans="1:13" ht="15">
      <c r="A144" s="43" t="s">
        <v>196</v>
      </c>
      <c r="B144" s="75">
        <v>12176</v>
      </c>
      <c r="C144" s="51">
        <v>35010</v>
      </c>
      <c r="D144" s="111">
        <v>287.53</v>
      </c>
      <c r="E144" s="51">
        <v>590</v>
      </c>
      <c r="F144" s="51">
        <v>170</v>
      </c>
      <c r="G144" s="51">
        <v>420</v>
      </c>
      <c r="H144" s="51">
        <v>29355</v>
      </c>
      <c r="I144" s="111">
        <f t="shared" si="9"/>
        <v>241.08902759526939</v>
      </c>
      <c r="J144" s="248">
        <v>1086</v>
      </c>
      <c r="K144" s="257">
        <f t="shared" si="10"/>
        <v>1.3961892247043364</v>
      </c>
      <c r="L144" s="129"/>
      <c r="M144" s="143"/>
    </row>
    <row r="145" spans="1:13" ht="15">
      <c r="A145" s="43" t="s">
        <v>197</v>
      </c>
      <c r="B145" s="51">
        <f>SUM(B129:B144)</f>
        <v>145826</v>
      </c>
      <c r="C145" s="51">
        <v>2201</v>
      </c>
      <c r="D145" s="51">
        <v>0.5</v>
      </c>
      <c r="E145" s="51">
        <v>290</v>
      </c>
      <c r="F145" s="51">
        <v>244</v>
      </c>
      <c r="G145" s="51">
        <v>46</v>
      </c>
      <c r="H145" s="51">
        <v>1086</v>
      </c>
      <c r="I145" s="111">
        <f t="shared" si="9"/>
        <v>0.744723163221922</v>
      </c>
      <c r="J145" s="248">
        <v>0</v>
      </c>
      <c r="K145" s="257">
        <f t="shared" si="10"/>
        <v>0.16732269965575414</v>
      </c>
      <c r="L145" s="129"/>
      <c r="M145" s="143"/>
    </row>
    <row r="146" spans="1:13" ht="15">
      <c r="A146" s="43" t="s">
        <v>198</v>
      </c>
      <c r="B146" s="51">
        <f>SUM(B129:B144)</f>
        <v>145826</v>
      </c>
      <c r="C146" s="51">
        <f>SUM(C129:C145)</f>
        <v>488828</v>
      </c>
      <c r="D146" s="51">
        <v>335.2</v>
      </c>
      <c r="E146" s="51">
        <f>SUM(E129:E145)</f>
        <v>16032</v>
      </c>
      <c r="F146" s="51">
        <f>SUM(F129:F145)</f>
        <v>12113</v>
      </c>
      <c r="G146" s="51">
        <f>SUM(G129:G145)</f>
        <v>3907</v>
      </c>
      <c r="H146" s="51">
        <v>442093</v>
      </c>
      <c r="I146" s="111">
        <f t="shared" si="9"/>
        <v>303.16473056930863</v>
      </c>
      <c r="J146" s="248">
        <f>SUM(J129:J145)</f>
        <v>26855</v>
      </c>
      <c r="K146" s="257">
        <f t="shared" si="10"/>
        <v>8.306474839877662</v>
      </c>
      <c r="L146" s="129"/>
      <c r="M146" s="143"/>
    </row>
    <row r="147" spans="1:13" ht="15" customHeight="1">
      <c r="A147" s="144"/>
      <c r="B147" s="145"/>
      <c r="C147" s="145"/>
      <c r="D147" s="145"/>
      <c r="E147" s="145"/>
      <c r="F147" s="145"/>
      <c r="G147" s="145"/>
      <c r="H147" s="145"/>
      <c r="I147" s="145"/>
      <c r="J147" s="145"/>
      <c r="K147" s="257" t="e">
        <f t="shared" si="10"/>
        <v>#DIV/0!</v>
      </c>
      <c r="L147" s="129"/>
      <c r="M147" s="138"/>
    </row>
    <row r="148" spans="1:13" ht="15">
      <c r="A148" s="43" t="s">
        <v>199</v>
      </c>
      <c r="B148" s="52">
        <v>348450</v>
      </c>
      <c r="C148" s="52">
        <v>525573</v>
      </c>
      <c r="D148" s="52">
        <v>150.8</v>
      </c>
      <c r="E148" s="52">
        <v>26545</v>
      </c>
      <c r="F148" s="52">
        <v>24401</v>
      </c>
      <c r="G148" s="52">
        <v>2144</v>
      </c>
      <c r="H148" s="52">
        <v>1583763</v>
      </c>
      <c r="I148" s="111">
        <f>(H148/B148)*100</f>
        <v>454.51657339647005</v>
      </c>
      <c r="J148" s="250">
        <v>29090</v>
      </c>
      <c r="K148" s="257">
        <f t="shared" si="10"/>
        <v>7.002726359592481</v>
      </c>
      <c r="L148" s="129"/>
      <c r="M148" s="143"/>
    </row>
    <row r="149" spans="1:13" ht="15" customHeight="1">
      <c r="A149" s="152"/>
      <c r="B149" s="153"/>
      <c r="C149" s="153"/>
      <c r="D149" s="153"/>
      <c r="E149" s="153"/>
      <c r="F149" s="153"/>
      <c r="G149" s="153"/>
      <c r="H149" s="153"/>
      <c r="I149" s="153"/>
      <c r="J149" s="153"/>
      <c r="K149" s="257" t="e">
        <f t="shared" si="10"/>
        <v>#DIV/0!</v>
      </c>
      <c r="L149" s="129"/>
      <c r="M149" s="138"/>
    </row>
    <row r="150" spans="1:13" ht="15">
      <c r="A150" s="43" t="s">
        <v>200</v>
      </c>
      <c r="B150" s="52">
        <v>7649</v>
      </c>
      <c r="C150" s="52">
        <v>11665</v>
      </c>
      <c r="D150" s="110">
        <f aca="true" t="shared" si="11" ref="D150:D157">(C150/B150)*100</f>
        <v>152.503595241208</v>
      </c>
      <c r="E150" s="52">
        <v>945</v>
      </c>
      <c r="F150" s="52">
        <v>569</v>
      </c>
      <c r="G150" s="52">
        <v>376</v>
      </c>
      <c r="H150" s="52">
        <v>16174</v>
      </c>
      <c r="I150" s="111">
        <f aca="true" t="shared" si="12" ref="I150:I157">(H150/B150)*100</f>
        <v>211.45247744803243</v>
      </c>
      <c r="J150" s="250">
        <v>747</v>
      </c>
      <c r="K150" s="257">
        <f t="shared" si="10"/>
        <v>7.438880899463982</v>
      </c>
      <c r="L150" s="129"/>
      <c r="M150" s="143"/>
    </row>
    <row r="151" spans="1:13" ht="15">
      <c r="A151" s="43" t="s">
        <v>201</v>
      </c>
      <c r="B151" s="51">
        <v>5128</v>
      </c>
      <c r="C151" s="51">
        <v>16657</v>
      </c>
      <c r="D151" s="110">
        <f t="shared" si="11"/>
        <v>324.8244929797192</v>
      </c>
      <c r="E151" s="51">
        <v>708</v>
      </c>
      <c r="F151" s="51">
        <v>613</v>
      </c>
      <c r="G151" s="51">
        <v>95</v>
      </c>
      <c r="H151" s="51">
        <v>24411</v>
      </c>
      <c r="I151" s="111">
        <f t="shared" si="12"/>
        <v>476.0335413416537</v>
      </c>
      <c r="J151" s="248">
        <v>122</v>
      </c>
      <c r="K151" s="257">
        <f t="shared" si="10"/>
        <v>11.953978159126365</v>
      </c>
      <c r="L151" s="129"/>
      <c r="M151" s="143"/>
    </row>
    <row r="152" spans="1:13" ht="15">
      <c r="A152" s="43" t="s">
        <v>202</v>
      </c>
      <c r="B152" s="51">
        <v>9250</v>
      </c>
      <c r="C152" s="51">
        <v>25653</v>
      </c>
      <c r="D152" s="110">
        <f t="shared" si="11"/>
        <v>277.3297297297297</v>
      </c>
      <c r="E152" s="51">
        <v>1587</v>
      </c>
      <c r="F152" s="51">
        <v>1391</v>
      </c>
      <c r="G152" s="51">
        <v>192</v>
      </c>
      <c r="H152" s="51">
        <v>40633</v>
      </c>
      <c r="I152" s="111">
        <f t="shared" si="12"/>
        <v>439.2756756756757</v>
      </c>
      <c r="J152" s="248">
        <v>4161</v>
      </c>
      <c r="K152" s="257">
        <f t="shared" si="10"/>
        <v>15.03783783783784</v>
      </c>
      <c r="L152" s="129"/>
      <c r="M152" s="143"/>
    </row>
    <row r="153" spans="1:13" ht="15">
      <c r="A153" s="43" t="s">
        <v>203</v>
      </c>
      <c r="B153" s="51">
        <v>5146</v>
      </c>
      <c r="C153" s="51">
        <v>18661</v>
      </c>
      <c r="D153" s="110">
        <f t="shared" si="11"/>
        <v>362.63116984065294</v>
      </c>
      <c r="E153" s="51">
        <v>810</v>
      </c>
      <c r="F153" s="51">
        <v>734</v>
      </c>
      <c r="G153" s="51">
        <v>76</v>
      </c>
      <c r="H153" s="51">
        <v>12860</v>
      </c>
      <c r="I153" s="111">
        <f t="shared" si="12"/>
        <v>249.90283715507192</v>
      </c>
      <c r="J153" s="248">
        <v>419</v>
      </c>
      <c r="K153" s="257">
        <f t="shared" si="10"/>
        <v>14.263505635445007</v>
      </c>
      <c r="L153" s="129"/>
      <c r="M153" s="143"/>
    </row>
    <row r="154" spans="1:13" ht="15">
      <c r="A154" s="43" t="s">
        <v>204</v>
      </c>
      <c r="B154" s="52">
        <v>5503</v>
      </c>
      <c r="C154" s="52">
        <v>16794</v>
      </c>
      <c r="D154" s="110">
        <f t="shared" si="11"/>
        <v>305.1789932763947</v>
      </c>
      <c r="E154" s="52">
        <v>530</v>
      </c>
      <c r="F154" s="52">
        <v>421</v>
      </c>
      <c r="G154" s="52">
        <v>109</v>
      </c>
      <c r="H154" s="52">
        <v>9426</v>
      </c>
      <c r="I154" s="111">
        <f t="shared" si="12"/>
        <v>171.28838815191713</v>
      </c>
      <c r="J154" s="250">
        <v>130</v>
      </c>
      <c r="K154" s="257">
        <f t="shared" si="10"/>
        <v>7.650372524077776</v>
      </c>
      <c r="L154" s="129"/>
      <c r="M154" s="143"/>
    </row>
    <row r="155" spans="1:13" ht="15">
      <c r="A155" s="43" t="s">
        <v>205</v>
      </c>
      <c r="B155" s="51">
        <v>24502</v>
      </c>
      <c r="C155" s="51">
        <v>57439</v>
      </c>
      <c r="D155" s="110">
        <f t="shared" si="11"/>
        <v>234.4257611623541</v>
      </c>
      <c r="E155" s="51">
        <v>1451</v>
      </c>
      <c r="F155" s="51">
        <v>924</v>
      </c>
      <c r="G155" s="51">
        <v>526</v>
      </c>
      <c r="H155" s="51">
        <v>83030</v>
      </c>
      <c r="I155" s="111">
        <f t="shared" si="12"/>
        <v>338.8702963023427</v>
      </c>
      <c r="J155" s="248">
        <v>3035</v>
      </c>
      <c r="K155" s="257">
        <f t="shared" si="10"/>
        <v>3.7711207248387884</v>
      </c>
      <c r="L155" s="129"/>
      <c r="M155" s="143"/>
    </row>
    <row r="156" spans="1:13" ht="15">
      <c r="A156" s="43" t="s">
        <v>206</v>
      </c>
      <c r="B156" s="51">
        <v>57178</v>
      </c>
      <c r="C156" s="51">
        <v>9843</v>
      </c>
      <c r="D156" s="110">
        <f t="shared" si="11"/>
        <v>17.214662982265907</v>
      </c>
      <c r="E156" s="51">
        <v>531</v>
      </c>
      <c r="F156" s="51">
        <v>186</v>
      </c>
      <c r="G156" s="51">
        <v>345</v>
      </c>
      <c r="H156" s="51">
        <v>11268</v>
      </c>
      <c r="I156" s="111">
        <f t="shared" si="12"/>
        <v>19.706880268634787</v>
      </c>
      <c r="J156" s="248">
        <v>1061</v>
      </c>
      <c r="K156" s="257">
        <f t="shared" si="10"/>
        <v>0.32529994053657</v>
      </c>
      <c r="L156" s="129"/>
      <c r="M156" s="143"/>
    </row>
    <row r="157" spans="1:13" ht="15">
      <c r="A157" s="43" t="s">
        <v>207</v>
      </c>
      <c r="B157" s="51">
        <f>SUM(B150:B155)</f>
        <v>57178</v>
      </c>
      <c r="C157" s="51">
        <f>SUM(C150:C156)</f>
        <v>156712</v>
      </c>
      <c r="D157" s="110">
        <f t="shared" si="11"/>
        <v>274.07744237294065</v>
      </c>
      <c r="E157" s="51">
        <f>SUM(E150:E156)</f>
        <v>6562</v>
      </c>
      <c r="F157" s="51">
        <f>SUM(F150:F156)</f>
        <v>4838</v>
      </c>
      <c r="G157" s="51">
        <f>SUM(G150:G156)</f>
        <v>1719</v>
      </c>
      <c r="H157" s="51">
        <v>197802</v>
      </c>
      <c r="I157" s="111">
        <f t="shared" si="12"/>
        <v>345.9407464409388</v>
      </c>
      <c r="J157" s="248">
        <f>SUM(J150:J156)</f>
        <v>9675</v>
      </c>
      <c r="K157" s="257">
        <f t="shared" si="10"/>
        <v>8.461296302773794</v>
      </c>
      <c r="L157" s="129"/>
      <c r="M157" s="143"/>
    </row>
    <row r="158" spans="1:13" ht="15" customHeight="1">
      <c r="A158" s="135"/>
      <c r="B158" s="156"/>
      <c r="C158" s="156"/>
      <c r="D158" s="156"/>
      <c r="E158" s="156"/>
      <c r="F158" s="156"/>
      <c r="G158" s="156"/>
      <c r="H158" s="156"/>
      <c r="I158" s="156"/>
      <c r="J158" s="156"/>
      <c r="K158" s="257" t="e">
        <f t="shared" si="10"/>
        <v>#DIV/0!</v>
      </c>
      <c r="L158" s="129"/>
      <c r="M158" s="138"/>
    </row>
    <row r="159" spans="1:13" ht="15">
      <c r="A159" s="43" t="s">
        <v>208</v>
      </c>
      <c r="B159" s="102">
        <v>5615</v>
      </c>
      <c r="C159" s="102">
        <v>14792</v>
      </c>
      <c r="D159" s="102">
        <v>263.4</v>
      </c>
      <c r="E159" s="102">
        <v>415</v>
      </c>
      <c r="F159" s="102">
        <v>249</v>
      </c>
      <c r="G159" s="102">
        <v>166</v>
      </c>
      <c r="H159" s="102">
        <v>16184</v>
      </c>
      <c r="I159" s="111">
        <f aca="true" t="shared" si="13" ref="I159:I170">(H159/B159)*100</f>
        <v>288.22796081923417</v>
      </c>
      <c r="J159" s="256">
        <v>914</v>
      </c>
      <c r="K159" s="257">
        <f t="shared" si="10"/>
        <v>4.434550311665183</v>
      </c>
      <c r="L159" s="129"/>
      <c r="M159" s="143"/>
    </row>
    <row r="160" spans="1:13" ht="15">
      <c r="A160" s="43" t="s">
        <v>209</v>
      </c>
      <c r="B160" s="52">
        <v>10462</v>
      </c>
      <c r="C160" s="52">
        <v>26188</v>
      </c>
      <c r="D160" s="52">
        <v>250.3</v>
      </c>
      <c r="E160" s="52">
        <v>1137</v>
      </c>
      <c r="F160" s="52">
        <v>681</v>
      </c>
      <c r="G160" s="52">
        <v>456</v>
      </c>
      <c r="H160" s="52">
        <v>40992</v>
      </c>
      <c r="I160" s="111">
        <f t="shared" si="13"/>
        <v>391.8180080290575</v>
      </c>
      <c r="J160" s="250">
        <v>9011</v>
      </c>
      <c r="K160" s="257">
        <f t="shared" si="10"/>
        <v>6.509271649780157</v>
      </c>
      <c r="L160" s="129"/>
      <c r="M160" s="143"/>
    </row>
    <row r="161" spans="1:13" ht="15">
      <c r="A161" s="43" t="s">
        <v>210</v>
      </c>
      <c r="B161" s="51">
        <v>17019</v>
      </c>
      <c r="C161" s="51">
        <v>42530</v>
      </c>
      <c r="D161" s="51">
        <v>250</v>
      </c>
      <c r="E161" s="51">
        <v>3280</v>
      </c>
      <c r="F161" s="51">
        <v>2940</v>
      </c>
      <c r="G161" s="51">
        <v>340</v>
      </c>
      <c r="H161" s="51">
        <v>58640</v>
      </c>
      <c r="I161" s="111">
        <f t="shared" si="13"/>
        <v>344.55608437628536</v>
      </c>
      <c r="J161" s="248">
        <v>5413</v>
      </c>
      <c r="K161" s="257">
        <f t="shared" si="10"/>
        <v>17.274810505905165</v>
      </c>
      <c r="L161" s="129"/>
      <c r="M161" s="143"/>
    </row>
    <row r="162" spans="1:13" ht="15">
      <c r="A162" s="43" t="s">
        <v>211</v>
      </c>
      <c r="B162" s="52">
        <v>4107</v>
      </c>
      <c r="C162" s="52">
        <v>15164</v>
      </c>
      <c r="D162" s="52">
        <v>370</v>
      </c>
      <c r="E162" s="52">
        <v>269</v>
      </c>
      <c r="F162" s="52">
        <v>111</v>
      </c>
      <c r="G162" s="52">
        <v>158</v>
      </c>
      <c r="H162" s="52">
        <v>18491</v>
      </c>
      <c r="I162" s="111">
        <f t="shared" si="13"/>
        <v>450.2313123934745</v>
      </c>
      <c r="J162" s="250">
        <v>24</v>
      </c>
      <c r="K162" s="257">
        <f t="shared" si="10"/>
        <v>2.7027027027027026</v>
      </c>
      <c r="L162" s="129"/>
      <c r="M162" s="143"/>
    </row>
    <row r="163" spans="1:13" ht="15">
      <c r="A163" s="43" t="s">
        <v>212</v>
      </c>
      <c r="B163" s="51">
        <v>9702</v>
      </c>
      <c r="C163" s="51">
        <v>9383</v>
      </c>
      <c r="D163" s="51">
        <v>96.7</v>
      </c>
      <c r="E163" s="51">
        <v>674</v>
      </c>
      <c r="F163" s="51">
        <v>361</v>
      </c>
      <c r="G163" s="51">
        <v>313</v>
      </c>
      <c r="H163" s="51">
        <v>13598</v>
      </c>
      <c r="I163" s="111">
        <f t="shared" si="13"/>
        <v>140.1566687280973</v>
      </c>
      <c r="J163" s="248">
        <v>303</v>
      </c>
      <c r="K163" s="257">
        <f t="shared" si="10"/>
        <v>3.720882292310864</v>
      </c>
      <c r="L163" s="129"/>
      <c r="M163" s="143"/>
    </row>
    <row r="164" spans="1:13" ht="15">
      <c r="A164" s="43" t="s">
        <v>213</v>
      </c>
      <c r="B164" s="51">
        <v>8166</v>
      </c>
      <c r="C164" s="51">
        <v>7016</v>
      </c>
      <c r="D164" s="51">
        <v>85.9</v>
      </c>
      <c r="E164" s="51">
        <v>474</v>
      </c>
      <c r="F164" s="51">
        <v>358</v>
      </c>
      <c r="G164" s="51">
        <v>116</v>
      </c>
      <c r="H164" s="51">
        <v>13059</v>
      </c>
      <c r="I164" s="111">
        <f t="shared" si="13"/>
        <v>159.91917707567964</v>
      </c>
      <c r="J164" s="248">
        <v>2964</v>
      </c>
      <c r="K164" s="257">
        <f t="shared" si="10"/>
        <v>4.384031349497918</v>
      </c>
      <c r="L164" s="129"/>
      <c r="M164" s="143"/>
    </row>
    <row r="165" spans="1:13" ht="15">
      <c r="A165" s="43" t="s">
        <v>214</v>
      </c>
      <c r="B165" s="51">
        <v>7557</v>
      </c>
      <c r="C165" s="51">
        <v>19947</v>
      </c>
      <c r="D165" s="51">
        <v>263.9</v>
      </c>
      <c r="E165" s="51">
        <v>486</v>
      </c>
      <c r="F165" s="51">
        <v>311</v>
      </c>
      <c r="G165" s="51">
        <v>175</v>
      </c>
      <c r="H165" s="51">
        <v>11880</v>
      </c>
      <c r="I165" s="111">
        <f t="shared" si="13"/>
        <v>157.20524017467247</v>
      </c>
      <c r="J165" s="248">
        <v>260</v>
      </c>
      <c r="K165" s="257">
        <f t="shared" si="10"/>
        <v>4.115389704909356</v>
      </c>
      <c r="L165" s="129"/>
      <c r="M165" s="143"/>
    </row>
    <row r="166" spans="1:13" ht="15">
      <c r="A166" s="43" t="s">
        <v>215</v>
      </c>
      <c r="B166" s="51">
        <v>6977</v>
      </c>
      <c r="C166" s="51">
        <v>25758</v>
      </c>
      <c r="D166" s="51">
        <v>369</v>
      </c>
      <c r="E166" s="51">
        <v>1279</v>
      </c>
      <c r="F166" s="51">
        <v>927</v>
      </c>
      <c r="G166" s="51">
        <v>352</v>
      </c>
      <c r="H166" s="51">
        <v>32713</v>
      </c>
      <c r="I166" s="111">
        <f t="shared" si="13"/>
        <v>468.86914146481297</v>
      </c>
      <c r="J166" s="248">
        <v>2128</v>
      </c>
      <c r="K166" s="257">
        <f t="shared" si="10"/>
        <v>13.286512827862978</v>
      </c>
      <c r="L166" s="129"/>
      <c r="M166" s="143"/>
    </row>
    <row r="167" spans="1:13" ht="15">
      <c r="A167" s="43" t="s">
        <v>216</v>
      </c>
      <c r="B167" s="52">
        <v>5074</v>
      </c>
      <c r="C167" s="52">
        <v>10063</v>
      </c>
      <c r="D167" s="52">
        <v>198</v>
      </c>
      <c r="E167" s="52">
        <v>413</v>
      </c>
      <c r="F167" s="52">
        <v>296</v>
      </c>
      <c r="G167" s="52">
        <v>117</v>
      </c>
      <c r="H167" s="52">
        <v>7941</v>
      </c>
      <c r="I167" s="111">
        <f t="shared" si="13"/>
        <v>156.50374458021287</v>
      </c>
      <c r="J167" s="250">
        <v>385</v>
      </c>
      <c r="K167" s="257">
        <f t="shared" si="10"/>
        <v>5.833661805281829</v>
      </c>
      <c r="L167" s="129"/>
      <c r="M167" s="143"/>
    </row>
    <row r="168" spans="1:13" ht="15">
      <c r="A168" s="43" t="s">
        <v>217</v>
      </c>
      <c r="B168" s="51">
        <v>2721</v>
      </c>
      <c r="C168" s="51">
        <v>10539</v>
      </c>
      <c r="D168" s="51">
        <v>387.3</v>
      </c>
      <c r="E168" s="51">
        <v>391</v>
      </c>
      <c r="F168" s="51">
        <v>334</v>
      </c>
      <c r="G168" s="51">
        <v>57</v>
      </c>
      <c r="H168" s="51">
        <v>8115</v>
      </c>
      <c r="I168" s="111">
        <f t="shared" si="13"/>
        <v>298.2359426681367</v>
      </c>
      <c r="J168" s="248">
        <v>2382</v>
      </c>
      <c r="K168" s="257">
        <f t="shared" si="10"/>
        <v>12.274898934215361</v>
      </c>
      <c r="L168" s="129"/>
      <c r="M168" s="143"/>
    </row>
    <row r="169" spans="1:13" ht="15">
      <c r="A169" s="43" t="s">
        <v>218</v>
      </c>
      <c r="B169" s="51">
        <v>30373</v>
      </c>
      <c r="C169" s="51">
        <v>100316</v>
      </c>
      <c r="D169" s="51">
        <v>330.3</v>
      </c>
      <c r="E169" s="51">
        <v>2367</v>
      </c>
      <c r="F169" s="51">
        <v>1439</v>
      </c>
      <c r="G169" s="51">
        <v>928</v>
      </c>
      <c r="H169" s="51">
        <v>115487</v>
      </c>
      <c r="I169" s="111">
        <f t="shared" si="13"/>
        <v>380.22915089059364</v>
      </c>
      <c r="J169" s="248">
        <v>4855</v>
      </c>
      <c r="K169" s="257">
        <f t="shared" si="10"/>
        <v>4.737760510980147</v>
      </c>
      <c r="L169" s="129"/>
      <c r="M169" s="143"/>
    </row>
    <row r="170" spans="1:13" ht="15">
      <c r="A170" s="43" t="s">
        <v>219</v>
      </c>
      <c r="B170" s="51">
        <f>SUM(B159:B169)</f>
        <v>107773</v>
      </c>
      <c r="C170" s="262">
        <f>SUM(C159:C169)</f>
        <v>281696</v>
      </c>
      <c r="D170" s="51">
        <v>261.4</v>
      </c>
      <c r="E170" s="51">
        <f>SUM(E159:E169)</f>
        <v>11185</v>
      </c>
      <c r="F170" s="51">
        <f>SUM(F159:F169)</f>
        <v>8007</v>
      </c>
      <c r="G170" s="51">
        <f>SUM(G159:G169)</f>
        <v>3178</v>
      </c>
      <c r="H170" s="51">
        <v>337100</v>
      </c>
      <c r="I170" s="111">
        <f t="shared" si="13"/>
        <v>312.7870616944875</v>
      </c>
      <c r="J170" s="248">
        <f>SUM(J159:J169)</f>
        <v>28639</v>
      </c>
      <c r="K170" s="257">
        <f t="shared" si="10"/>
        <v>7.429504606905255</v>
      </c>
      <c r="L170" s="129"/>
      <c r="M170" s="143"/>
    </row>
    <row r="171" spans="1:13" ht="15" customHeight="1">
      <c r="A171" s="135"/>
      <c r="B171" s="136"/>
      <c r="C171" s="136"/>
      <c r="D171" s="136"/>
      <c r="E171" s="136"/>
      <c r="F171" s="136"/>
      <c r="G171" s="136"/>
      <c r="H171" s="136"/>
      <c r="I171" s="136"/>
      <c r="J171" s="136"/>
      <c r="K171" s="257" t="e">
        <f t="shared" si="10"/>
        <v>#DIV/0!</v>
      </c>
      <c r="L171" s="129"/>
      <c r="M171" s="138"/>
    </row>
    <row r="172" spans="1:13" ht="15">
      <c r="A172" s="43" t="s">
        <v>220</v>
      </c>
      <c r="B172" s="51">
        <v>6795</v>
      </c>
      <c r="C172" s="51">
        <v>19654</v>
      </c>
      <c r="D172" s="111">
        <v>289.2</v>
      </c>
      <c r="E172" s="51">
        <v>477</v>
      </c>
      <c r="F172" s="51">
        <v>214</v>
      </c>
      <c r="G172" s="51">
        <v>263</v>
      </c>
      <c r="H172" s="51">
        <v>12012</v>
      </c>
      <c r="I172" s="111">
        <f aca="true" t="shared" si="14" ref="I172:I180">(H172/B172)*100</f>
        <v>176.77704194260485</v>
      </c>
      <c r="J172" s="248">
        <v>427</v>
      </c>
      <c r="K172" s="257">
        <f t="shared" si="10"/>
        <v>3.1493745401030173</v>
      </c>
      <c r="L172" s="129"/>
      <c r="M172" s="143"/>
    </row>
    <row r="173" spans="1:13" ht="15">
      <c r="A173" s="43" t="s">
        <v>221</v>
      </c>
      <c r="B173" s="51">
        <v>6832</v>
      </c>
      <c r="C173" s="51">
        <v>20823</v>
      </c>
      <c r="D173" s="111">
        <v>304.2</v>
      </c>
      <c r="E173" s="51">
        <v>555</v>
      </c>
      <c r="F173" s="51">
        <v>282</v>
      </c>
      <c r="G173" s="51">
        <v>273</v>
      </c>
      <c r="H173" s="51">
        <v>17527</v>
      </c>
      <c r="I173" s="111">
        <f t="shared" si="14"/>
        <v>256.5427400468384</v>
      </c>
      <c r="J173" s="248">
        <v>226</v>
      </c>
      <c r="K173" s="257">
        <f t="shared" si="10"/>
        <v>4.1276346604215455</v>
      </c>
      <c r="L173" s="129"/>
      <c r="M173" s="143"/>
    </row>
    <row r="174" spans="1:13" ht="15">
      <c r="A174" s="43" t="s">
        <v>222</v>
      </c>
      <c r="B174" s="51">
        <v>6012</v>
      </c>
      <c r="C174" s="51">
        <v>24998</v>
      </c>
      <c r="D174" s="111">
        <v>415.8</v>
      </c>
      <c r="E174" s="51">
        <v>555</v>
      </c>
      <c r="F174" s="51">
        <v>273</v>
      </c>
      <c r="G174" s="51">
        <v>282</v>
      </c>
      <c r="H174" s="51">
        <v>12774</v>
      </c>
      <c r="I174" s="111">
        <f t="shared" si="14"/>
        <v>212.4750499001996</v>
      </c>
      <c r="J174" s="248">
        <v>506</v>
      </c>
      <c r="K174" s="257">
        <f t="shared" si="10"/>
        <v>4.5409181636726546</v>
      </c>
      <c r="L174" s="129"/>
      <c r="M174" s="143"/>
    </row>
    <row r="175" spans="1:13" ht="15">
      <c r="A175" s="43" t="s">
        <v>331</v>
      </c>
      <c r="B175" s="51">
        <v>5071</v>
      </c>
      <c r="C175" s="51">
        <v>31978</v>
      </c>
      <c r="D175" s="111">
        <v>631</v>
      </c>
      <c r="E175" s="51">
        <v>1104</v>
      </c>
      <c r="F175" s="51">
        <v>462</v>
      </c>
      <c r="G175" s="51">
        <v>379</v>
      </c>
      <c r="H175" s="51">
        <v>31716</v>
      </c>
      <c r="I175" s="111">
        <f t="shared" si="14"/>
        <v>625.4387694734766</v>
      </c>
      <c r="J175" s="248">
        <v>1663</v>
      </c>
      <c r="K175" s="257">
        <f t="shared" si="10"/>
        <v>9.11062906724512</v>
      </c>
      <c r="L175" s="129"/>
      <c r="M175" s="143"/>
    </row>
    <row r="176" spans="1:13" ht="15">
      <c r="A176" s="43" t="s">
        <v>223</v>
      </c>
      <c r="B176" s="51">
        <v>4744</v>
      </c>
      <c r="C176" s="51">
        <v>10032</v>
      </c>
      <c r="D176" s="111">
        <v>211</v>
      </c>
      <c r="E176" s="51">
        <v>331</v>
      </c>
      <c r="F176" s="51">
        <v>97</v>
      </c>
      <c r="G176" s="51">
        <v>234</v>
      </c>
      <c r="H176" s="51">
        <v>5653</v>
      </c>
      <c r="I176" s="111">
        <f t="shared" si="14"/>
        <v>119.1610455311973</v>
      </c>
      <c r="J176" s="248">
        <v>1450</v>
      </c>
      <c r="K176" s="257">
        <f t="shared" si="10"/>
        <v>2.0446880269814502</v>
      </c>
      <c r="L176" s="129"/>
      <c r="M176" s="143"/>
    </row>
    <row r="177" spans="1:13" ht="15">
      <c r="A177" s="43" t="s">
        <v>224</v>
      </c>
      <c r="B177" s="51">
        <v>14769</v>
      </c>
      <c r="C177" s="51">
        <v>47675</v>
      </c>
      <c r="D177" s="111">
        <v>322.81</v>
      </c>
      <c r="E177" s="51">
        <v>616</v>
      </c>
      <c r="F177" s="51">
        <v>267</v>
      </c>
      <c r="G177" s="51">
        <v>349</v>
      </c>
      <c r="H177" s="51">
        <v>65897</v>
      </c>
      <c r="I177" s="111">
        <f t="shared" si="14"/>
        <v>446.18457580066354</v>
      </c>
      <c r="J177" s="248">
        <v>1339</v>
      </c>
      <c r="K177" s="257">
        <f t="shared" si="10"/>
        <v>1.8078407475116798</v>
      </c>
      <c r="L177" s="129"/>
      <c r="M177" s="143"/>
    </row>
    <row r="178" spans="1:13" ht="15">
      <c r="A178" s="43" t="s">
        <v>225</v>
      </c>
      <c r="B178" s="105">
        <v>17590</v>
      </c>
      <c r="C178" s="51">
        <v>53997</v>
      </c>
      <c r="D178" s="111">
        <v>307</v>
      </c>
      <c r="E178" s="51">
        <v>916</v>
      </c>
      <c r="F178" s="51">
        <v>620</v>
      </c>
      <c r="G178" s="51">
        <v>296</v>
      </c>
      <c r="H178" s="51">
        <v>66109</v>
      </c>
      <c r="I178" s="111">
        <f t="shared" si="14"/>
        <v>375.83285957930644</v>
      </c>
      <c r="J178" s="248">
        <v>3581</v>
      </c>
      <c r="K178" s="257">
        <f t="shared" si="10"/>
        <v>3.524729960204662</v>
      </c>
      <c r="L178" s="129"/>
      <c r="M178" s="143"/>
    </row>
    <row r="179" spans="1:13" ht="15">
      <c r="A179" s="43" t="s">
        <v>226</v>
      </c>
      <c r="B179" s="51">
        <v>61813</v>
      </c>
      <c r="C179" s="51">
        <v>5638</v>
      </c>
      <c r="D179" s="111">
        <v>9.12</v>
      </c>
      <c r="E179" s="51">
        <v>255</v>
      </c>
      <c r="F179" s="51">
        <v>119</v>
      </c>
      <c r="G179" s="51">
        <v>136</v>
      </c>
      <c r="H179" s="51">
        <v>5881</v>
      </c>
      <c r="I179" s="111">
        <f t="shared" si="14"/>
        <v>9.514179865076926</v>
      </c>
      <c r="J179" s="248">
        <v>879</v>
      </c>
      <c r="K179" s="257">
        <f t="shared" si="10"/>
        <v>0.19251613738210407</v>
      </c>
      <c r="L179" s="129"/>
      <c r="M179" s="143"/>
    </row>
    <row r="180" spans="1:13" ht="15">
      <c r="A180" s="43" t="s">
        <v>227</v>
      </c>
      <c r="B180" s="51">
        <f>SUM(B172:B178)</f>
        <v>61813</v>
      </c>
      <c r="C180" s="51">
        <f>SUM(C172:C179)</f>
        <v>214795</v>
      </c>
      <c r="D180" s="111">
        <v>347.49</v>
      </c>
      <c r="E180" s="51">
        <f>SUM(E172:E179)</f>
        <v>4809</v>
      </c>
      <c r="F180" s="51">
        <f>SUM(F172:F179)</f>
        <v>2334</v>
      </c>
      <c r="G180" s="51">
        <f>SUM(G172:G179)</f>
        <v>2212</v>
      </c>
      <c r="H180" s="51">
        <v>217569</v>
      </c>
      <c r="I180" s="111">
        <f t="shared" si="14"/>
        <v>351.9793570931681</v>
      </c>
      <c r="J180" s="248">
        <f>SUM(J172:J179)</f>
        <v>10071</v>
      </c>
      <c r="K180" s="257">
        <f t="shared" si="10"/>
        <v>3.7759047449565624</v>
      </c>
      <c r="L180" s="129"/>
      <c r="M180" s="143"/>
    </row>
    <row r="181" spans="1:13" ht="15" customHeight="1">
      <c r="A181" s="144"/>
      <c r="B181" s="145"/>
      <c r="C181" s="145"/>
      <c r="D181" s="145"/>
      <c r="E181" s="145"/>
      <c r="F181" s="145"/>
      <c r="G181" s="145"/>
      <c r="H181" s="145"/>
      <c r="I181" s="145"/>
      <c r="J181" s="145"/>
      <c r="K181" s="257" t="e">
        <f t="shared" si="10"/>
        <v>#DIV/0!</v>
      </c>
      <c r="L181" s="129"/>
      <c r="M181" s="138"/>
    </row>
    <row r="182" spans="1:13" ht="15">
      <c r="A182" s="43" t="s">
        <v>228</v>
      </c>
      <c r="B182" s="52">
        <v>3913</v>
      </c>
      <c r="C182" s="52">
        <v>20330</v>
      </c>
      <c r="D182" s="52">
        <v>517.3</v>
      </c>
      <c r="E182" s="52">
        <v>373</v>
      </c>
      <c r="F182" s="52">
        <v>336</v>
      </c>
      <c r="G182" s="52">
        <v>37</v>
      </c>
      <c r="H182" s="52">
        <v>4458</v>
      </c>
      <c r="I182" s="111">
        <f aca="true" t="shared" si="15" ref="I182:I190">(H182/B182)*100</f>
        <v>113.92793253258368</v>
      </c>
      <c r="J182" s="250">
        <v>42</v>
      </c>
      <c r="K182" s="257">
        <f t="shared" si="10"/>
        <v>8.586762075134168</v>
      </c>
      <c r="L182" s="129"/>
      <c r="M182" s="142"/>
    </row>
    <row r="183" spans="1:13" ht="15">
      <c r="A183" s="43" t="s">
        <v>229</v>
      </c>
      <c r="B183" s="52">
        <v>4058</v>
      </c>
      <c r="C183" s="52">
        <v>19253</v>
      </c>
      <c r="D183" s="52">
        <v>474.4</v>
      </c>
      <c r="E183" s="52">
        <v>519</v>
      </c>
      <c r="F183" s="52">
        <v>315</v>
      </c>
      <c r="G183" s="52">
        <v>204</v>
      </c>
      <c r="H183" s="52">
        <v>8883</v>
      </c>
      <c r="I183" s="111">
        <f t="shared" si="15"/>
        <v>218.9009364218827</v>
      </c>
      <c r="J183" s="250">
        <v>917</v>
      </c>
      <c r="K183" s="257">
        <f t="shared" si="10"/>
        <v>7.762444553967472</v>
      </c>
      <c r="L183" s="129"/>
      <c r="M183" s="142"/>
    </row>
    <row r="184" spans="1:13" ht="15">
      <c r="A184" s="43" t="s">
        <v>230</v>
      </c>
      <c r="B184" s="52">
        <v>4060</v>
      </c>
      <c r="C184" s="52">
        <v>12534</v>
      </c>
      <c r="D184" s="52">
        <v>308.7</v>
      </c>
      <c r="E184" s="52">
        <v>359</v>
      </c>
      <c r="F184" s="52">
        <v>312</v>
      </c>
      <c r="G184" s="52">
        <v>47</v>
      </c>
      <c r="H184" s="52">
        <v>7217</v>
      </c>
      <c r="I184" s="111">
        <f t="shared" si="15"/>
        <v>177.75862068965517</v>
      </c>
      <c r="J184" s="250">
        <v>419</v>
      </c>
      <c r="K184" s="257">
        <f t="shared" si="10"/>
        <v>7.684729064039408</v>
      </c>
      <c r="L184" s="129"/>
      <c r="M184" s="142"/>
    </row>
    <row r="185" spans="1:13" ht="15">
      <c r="A185" s="43" t="s">
        <v>231</v>
      </c>
      <c r="B185" s="52">
        <v>1735</v>
      </c>
      <c r="C185" s="52">
        <v>11535</v>
      </c>
      <c r="D185" s="52">
        <v>664.8</v>
      </c>
      <c r="E185" s="52">
        <v>152</v>
      </c>
      <c r="F185" s="52">
        <v>102</v>
      </c>
      <c r="G185" s="52">
        <v>50</v>
      </c>
      <c r="H185" s="52">
        <v>7489</v>
      </c>
      <c r="I185" s="111">
        <f t="shared" si="15"/>
        <v>431.64265129682997</v>
      </c>
      <c r="J185" s="250">
        <v>177</v>
      </c>
      <c r="K185" s="257">
        <f t="shared" si="10"/>
        <v>5.878962536023055</v>
      </c>
      <c r="L185" s="129"/>
      <c r="M185" s="142"/>
    </row>
    <row r="186" spans="1:13" ht="15">
      <c r="A186" s="43" t="s">
        <v>232</v>
      </c>
      <c r="B186" s="52">
        <v>4784</v>
      </c>
      <c r="C186" s="52">
        <v>20191</v>
      </c>
      <c r="D186" s="52">
        <v>426</v>
      </c>
      <c r="E186" s="52">
        <v>361</v>
      </c>
      <c r="F186" s="52">
        <v>214</v>
      </c>
      <c r="G186" s="52">
        <v>147</v>
      </c>
      <c r="H186" s="52">
        <v>10325</v>
      </c>
      <c r="I186" s="111">
        <f t="shared" si="15"/>
        <v>215.8235785953177</v>
      </c>
      <c r="J186" s="250">
        <v>1322</v>
      </c>
      <c r="K186" s="257">
        <f t="shared" si="10"/>
        <v>4.473244147157191</v>
      </c>
      <c r="L186" s="129"/>
      <c r="M186" s="142"/>
    </row>
    <row r="187" spans="1:13" ht="15">
      <c r="A187" s="43" t="s">
        <v>233</v>
      </c>
      <c r="B187" s="52">
        <v>2640</v>
      </c>
      <c r="C187" s="52">
        <v>10968</v>
      </c>
      <c r="D187" s="52">
        <v>415.5</v>
      </c>
      <c r="E187" s="52">
        <v>124</v>
      </c>
      <c r="F187" s="52">
        <v>70</v>
      </c>
      <c r="G187" s="52">
        <v>54</v>
      </c>
      <c r="H187" s="52">
        <v>7094</v>
      </c>
      <c r="I187" s="111">
        <f t="shared" si="15"/>
        <v>268.7121212121212</v>
      </c>
      <c r="J187" s="250">
        <v>1007</v>
      </c>
      <c r="K187" s="257">
        <f t="shared" si="10"/>
        <v>2.6515151515151514</v>
      </c>
      <c r="L187" s="129"/>
      <c r="M187" s="142"/>
    </row>
    <row r="188" spans="1:13" ht="15">
      <c r="A188" s="43" t="s">
        <v>234</v>
      </c>
      <c r="B188" s="52">
        <v>14579</v>
      </c>
      <c r="C188" s="52">
        <v>23908</v>
      </c>
      <c r="D188" s="52">
        <v>164</v>
      </c>
      <c r="E188" s="52">
        <v>538</v>
      </c>
      <c r="F188" s="52">
        <v>153</v>
      </c>
      <c r="G188" s="52">
        <v>385</v>
      </c>
      <c r="H188" s="52">
        <v>18079</v>
      </c>
      <c r="I188" s="111">
        <f t="shared" si="15"/>
        <v>124.00713354825434</v>
      </c>
      <c r="J188" s="250">
        <v>572</v>
      </c>
      <c r="K188" s="257">
        <f t="shared" si="10"/>
        <v>1.049454695109404</v>
      </c>
      <c r="L188" s="129"/>
      <c r="M188" s="142"/>
    </row>
    <row r="189" spans="1:13" ht="15">
      <c r="A189" s="43" t="s">
        <v>235</v>
      </c>
      <c r="B189" s="52">
        <v>35769</v>
      </c>
      <c r="C189" s="52">
        <v>2792</v>
      </c>
      <c r="D189" s="52">
        <v>7.8</v>
      </c>
      <c r="E189" s="52">
        <v>147</v>
      </c>
      <c r="F189" s="52">
        <v>30</v>
      </c>
      <c r="G189" s="52">
        <v>117</v>
      </c>
      <c r="H189" s="52">
        <v>2364</v>
      </c>
      <c r="I189" s="111">
        <f t="shared" si="15"/>
        <v>6.609074897257401</v>
      </c>
      <c r="J189" s="250">
        <v>73</v>
      </c>
      <c r="K189" s="257">
        <f t="shared" si="10"/>
        <v>0.08387150884844419</v>
      </c>
      <c r="L189" s="129"/>
      <c r="M189" s="142"/>
    </row>
    <row r="190" spans="1:13" ht="15">
      <c r="A190" s="43" t="s">
        <v>236</v>
      </c>
      <c r="B190" s="52">
        <f>SUM(B182:B188)</f>
        <v>35769</v>
      </c>
      <c r="C190" s="52">
        <f>SUM(C182:C189)</f>
        <v>121511</v>
      </c>
      <c r="D190" s="52">
        <v>339.7</v>
      </c>
      <c r="E190" s="52">
        <f>SUM(E182:E189)</f>
        <v>2573</v>
      </c>
      <c r="F190" s="52">
        <f>SUM(F182:F189)</f>
        <v>1532</v>
      </c>
      <c r="G190" s="52">
        <f>SUM(G182:G189)</f>
        <v>1041</v>
      </c>
      <c r="H190" s="52">
        <v>65909</v>
      </c>
      <c r="I190" s="111">
        <f t="shared" si="15"/>
        <v>184.26290922307024</v>
      </c>
      <c r="J190" s="250">
        <v>4529</v>
      </c>
      <c r="K190" s="257">
        <f t="shared" si="10"/>
        <v>4.283038385193883</v>
      </c>
      <c r="L190" s="129"/>
      <c r="M190" s="143"/>
    </row>
    <row r="191" spans="1:13" ht="15" customHeight="1">
      <c r="A191" s="155"/>
      <c r="B191" s="156"/>
      <c r="C191" s="156"/>
      <c r="D191" s="156"/>
      <c r="E191" s="156"/>
      <c r="F191" s="156"/>
      <c r="G191" s="156"/>
      <c r="H191" s="156"/>
      <c r="I191" s="156"/>
      <c r="J191" s="156"/>
      <c r="K191" s="257" t="e">
        <f t="shared" si="10"/>
        <v>#DIV/0!</v>
      </c>
      <c r="L191" s="129"/>
      <c r="M191" s="138"/>
    </row>
    <row r="192" spans="1:13" ht="15">
      <c r="A192" s="43" t="s">
        <v>237</v>
      </c>
      <c r="B192" s="51">
        <v>4130</v>
      </c>
      <c r="C192" s="51">
        <v>14945</v>
      </c>
      <c r="D192" s="51">
        <v>362</v>
      </c>
      <c r="E192" s="51">
        <v>341</v>
      </c>
      <c r="F192" s="51">
        <v>278</v>
      </c>
      <c r="G192" s="51">
        <v>63</v>
      </c>
      <c r="H192" s="51">
        <v>12515</v>
      </c>
      <c r="I192" s="111">
        <f aca="true" t="shared" si="16" ref="I192:I204">(H192/B192)*100</f>
        <v>303.0266343825666</v>
      </c>
      <c r="J192" s="248">
        <v>1011</v>
      </c>
      <c r="K192" s="257">
        <f t="shared" si="10"/>
        <v>6.731234866828087</v>
      </c>
      <c r="L192" s="129"/>
      <c r="M192" s="143"/>
    </row>
    <row r="193" spans="1:13" ht="15">
      <c r="A193" s="43" t="s">
        <v>238</v>
      </c>
      <c r="B193" s="51">
        <v>3691</v>
      </c>
      <c r="C193" s="51">
        <v>8336</v>
      </c>
      <c r="D193" s="51">
        <v>226</v>
      </c>
      <c r="E193" s="51">
        <v>459</v>
      </c>
      <c r="F193" s="51">
        <v>244</v>
      </c>
      <c r="G193" s="51">
        <v>215</v>
      </c>
      <c r="H193" s="51">
        <v>9239</v>
      </c>
      <c r="I193" s="111">
        <f t="shared" si="16"/>
        <v>250.31156868057437</v>
      </c>
      <c r="J193" s="248">
        <v>467</v>
      </c>
      <c r="K193" s="257">
        <f t="shared" si="10"/>
        <v>6.610674613925766</v>
      </c>
      <c r="L193" s="129"/>
      <c r="M193" s="143"/>
    </row>
    <row r="194" spans="1:13" ht="15">
      <c r="A194" s="43" t="s">
        <v>332</v>
      </c>
      <c r="B194" s="51">
        <v>9059</v>
      </c>
      <c r="C194" s="51">
        <v>19871</v>
      </c>
      <c r="D194" s="51">
        <v>219</v>
      </c>
      <c r="E194" s="51">
        <v>728</v>
      </c>
      <c r="F194" s="51">
        <v>621</v>
      </c>
      <c r="G194" s="51">
        <v>107</v>
      </c>
      <c r="H194" s="51">
        <v>21862</v>
      </c>
      <c r="I194" s="111">
        <f t="shared" si="16"/>
        <v>241.32906501821392</v>
      </c>
      <c r="J194" s="248">
        <v>256</v>
      </c>
      <c r="K194" s="257">
        <f t="shared" si="10"/>
        <v>6.855061265040291</v>
      </c>
      <c r="L194" s="129"/>
      <c r="M194" s="143"/>
    </row>
    <row r="195" spans="1:13" ht="15">
      <c r="A195" s="43" t="s">
        <v>239</v>
      </c>
      <c r="B195" s="51">
        <v>7830</v>
      </c>
      <c r="C195" s="51">
        <v>12817</v>
      </c>
      <c r="D195" s="51">
        <v>164</v>
      </c>
      <c r="E195" s="51">
        <v>643</v>
      </c>
      <c r="F195" s="51">
        <v>568</v>
      </c>
      <c r="G195" s="51">
        <v>75</v>
      </c>
      <c r="H195" s="51">
        <v>15412</v>
      </c>
      <c r="I195" s="111">
        <f t="shared" si="16"/>
        <v>196.83269476372925</v>
      </c>
      <c r="J195" s="248">
        <v>51</v>
      </c>
      <c r="K195" s="257">
        <f t="shared" si="10"/>
        <v>7.254150702426565</v>
      </c>
      <c r="L195" s="129"/>
      <c r="M195" s="143"/>
    </row>
    <row r="196" spans="1:13" ht="15">
      <c r="A196" s="43" t="s">
        <v>240</v>
      </c>
      <c r="B196" s="51">
        <v>3017</v>
      </c>
      <c r="C196" s="51">
        <v>7408</v>
      </c>
      <c r="D196" s="51">
        <v>246</v>
      </c>
      <c r="E196" s="51">
        <v>314</v>
      </c>
      <c r="F196" s="51">
        <v>200</v>
      </c>
      <c r="G196" s="51">
        <v>114</v>
      </c>
      <c r="H196" s="51">
        <v>4001</v>
      </c>
      <c r="I196" s="111">
        <f t="shared" si="16"/>
        <v>132.61518064302288</v>
      </c>
      <c r="J196" s="248">
        <v>121</v>
      </c>
      <c r="K196" s="257">
        <f t="shared" si="10"/>
        <v>6.629101756711965</v>
      </c>
      <c r="L196" s="129"/>
      <c r="M196" s="143"/>
    </row>
    <row r="197" spans="1:13" ht="15">
      <c r="A197" s="43" t="s">
        <v>241</v>
      </c>
      <c r="B197" s="51">
        <v>11481</v>
      </c>
      <c r="C197" s="51">
        <v>24194</v>
      </c>
      <c r="D197" s="51">
        <v>211</v>
      </c>
      <c r="E197" s="51">
        <v>465</v>
      </c>
      <c r="F197" s="51">
        <v>199</v>
      </c>
      <c r="G197" s="51">
        <v>266</v>
      </c>
      <c r="H197" s="51">
        <v>26062</v>
      </c>
      <c r="I197" s="111">
        <f t="shared" si="16"/>
        <v>227.0011323055483</v>
      </c>
      <c r="J197" s="248">
        <v>1515</v>
      </c>
      <c r="K197" s="257">
        <f t="shared" si="10"/>
        <v>1.7332984931626165</v>
      </c>
      <c r="L197" s="129"/>
      <c r="M197" s="143"/>
    </row>
    <row r="198" spans="1:13" ht="15">
      <c r="A198" s="43" t="s">
        <v>242</v>
      </c>
      <c r="B198" s="51">
        <v>4888</v>
      </c>
      <c r="C198" s="51">
        <v>7367</v>
      </c>
      <c r="D198" s="51">
        <v>151</v>
      </c>
      <c r="E198" s="51">
        <v>233</v>
      </c>
      <c r="F198" s="51">
        <v>76</v>
      </c>
      <c r="G198" s="51">
        <v>157</v>
      </c>
      <c r="H198" s="51">
        <v>16697</v>
      </c>
      <c r="I198" s="111">
        <f t="shared" si="16"/>
        <v>341.59165302782327</v>
      </c>
      <c r="J198" s="248">
        <v>120</v>
      </c>
      <c r="K198" s="257">
        <f aca="true" t="shared" si="17" ref="K198:K261">(F198/B198)*100</f>
        <v>1.5548281505728314</v>
      </c>
      <c r="L198" s="129"/>
      <c r="M198" s="143"/>
    </row>
    <row r="199" spans="1:13" ht="15">
      <c r="A199" s="43" t="s">
        <v>243</v>
      </c>
      <c r="B199" s="51">
        <v>6600</v>
      </c>
      <c r="C199" s="51">
        <v>30441</v>
      </c>
      <c r="D199" s="51">
        <v>461</v>
      </c>
      <c r="E199" s="51">
        <v>621</v>
      </c>
      <c r="F199" s="51">
        <v>489</v>
      </c>
      <c r="G199" s="51">
        <v>132</v>
      </c>
      <c r="H199" s="51">
        <v>26944</v>
      </c>
      <c r="I199" s="111">
        <f t="shared" si="16"/>
        <v>408.2424242424242</v>
      </c>
      <c r="J199" s="248">
        <v>670</v>
      </c>
      <c r="K199" s="257">
        <f t="shared" si="17"/>
        <v>7.40909090909091</v>
      </c>
      <c r="L199" s="129"/>
      <c r="M199" s="143"/>
    </row>
    <row r="200" spans="1:13" ht="15">
      <c r="A200" s="43" t="s">
        <v>244</v>
      </c>
      <c r="B200" s="51">
        <v>6829</v>
      </c>
      <c r="C200" s="51">
        <v>16377</v>
      </c>
      <c r="D200" s="51">
        <v>240</v>
      </c>
      <c r="E200" s="51">
        <v>654</v>
      </c>
      <c r="F200" s="51">
        <v>526</v>
      </c>
      <c r="G200" s="51">
        <v>128</v>
      </c>
      <c r="H200" s="51">
        <v>20616</v>
      </c>
      <c r="I200" s="111">
        <f t="shared" si="16"/>
        <v>301.88900278225213</v>
      </c>
      <c r="J200" s="248">
        <v>547</v>
      </c>
      <c r="K200" s="257">
        <f t="shared" si="17"/>
        <v>7.702445453214233</v>
      </c>
      <c r="L200" s="129"/>
      <c r="M200" s="143"/>
    </row>
    <row r="201" spans="1:13" ht="15">
      <c r="A201" s="43" t="s">
        <v>245</v>
      </c>
      <c r="B201" s="51">
        <v>9481</v>
      </c>
      <c r="C201" s="51">
        <v>27449</v>
      </c>
      <c r="D201" s="51">
        <v>290</v>
      </c>
      <c r="E201" s="51">
        <v>1547</v>
      </c>
      <c r="F201" s="51">
        <v>1273</v>
      </c>
      <c r="G201" s="51">
        <v>274</v>
      </c>
      <c r="H201" s="51">
        <v>41717</v>
      </c>
      <c r="I201" s="111">
        <f t="shared" si="16"/>
        <v>440.00632844636647</v>
      </c>
      <c r="J201" s="248">
        <v>894</v>
      </c>
      <c r="K201" s="257">
        <f t="shared" si="17"/>
        <v>13.426853707414828</v>
      </c>
      <c r="L201" s="129"/>
      <c r="M201" s="143"/>
    </row>
    <row r="202" spans="1:13" ht="15">
      <c r="A202" s="43" t="s">
        <v>246</v>
      </c>
      <c r="B202" s="51">
        <v>48578</v>
      </c>
      <c r="C202" s="51">
        <v>115392</v>
      </c>
      <c r="D202" s="51">
        <v>238</v>
      </c>
      <c r="E202" s="51">
        <v>4462</v>
      </c>
      <c r="F202" s="51">
        <v>3323</v>
      </c>
      <c r="G202" s="51">
        <v>1139</v>
      </c>
      <c r="H202" s="51">
        <v>207793</v>
      </c>
      <c r="I202" s="111">
        <f t="shared" si="16"/>
        <v>427.75124541973736</v>
      </c>
      <c r="J202" s="248">
        <v>14112</v>
      </c>
      <c r="K202" s="257">
        <f t="shared" si="17"/>
        <v>6.840545102721396</v>
      </c>
      <c r="L202" s="129"/>
      <c r="M202" s="143"/>
    </row>
    <row r="203" spans="1:13" ht="15">
      <c r="A203" s="43" t="s">
        <v>247</v>
      </c>
      <c r="B203" s="51">
        <v>115584</v>
      </c>
      <c r="C203" s="51">
        <v>2481</v>
      </c>
      <c r="D203" s="51">
        <v>2</v>
      </c>
      <c r="E203" s="51">
        <v>167</v>
      </c>
      <c r="F203" s="51">
        <v>104</v>
      </c>
      <c r="G203" s="51">
        <v>63</v>
      </c>
      <c r="H203" s="51">
        <v>23</v>
      </c>
      <c r="I203" s="111">
        <f t="shared" si="16"/>
        <v>0.019898947951273532</v>
      </c>
      <c r="J203" s="248">
        <v>194</v>
      </c>
      <c r="K203" s="257">
        <f t="shared" si="17"/>
        <v>0.08997785160575858</v>
      </c>
      <c r="L203" s="129"/>
      <c r="M203" s="143"/>
    </row>
    <row r="204" spans="1:13" ht="15">
      <c r="A204" s="43" t="s">
        <v>248</v>
      </c>
      <c r="B204" s="51">
        <f>SUM(B192:B202)</f>
        <v>115584</v>
      </c>
      <c r="C204" s="51">
        <f>SUM(C192:C203)</f>
        <v>287078</v>
      </c>
      <c r="D204" s="51">
        <v>248.3</v>
      </c>
      <c r="E204" s="51">
        <f>SUM(E192:E203)</f>
        <v>10634</v>
      </c>
      <c r="F204" s="51">
        <f>SUM(F192:F203)</f>
        <v>7901</v>
      </c>
      <c r="G204" s="51">
        <f>SUM(G192:G203)</f>
        <v>2733</v>
      </c>
      <c r="H204" s="51">
        <v>402881</v>
      </c>
      <c r="I204" s="111">
        <f t="shared" si="16"/>
        <v>348.56121954595795</v>
      </c>
      <c r="J204" s="248">
        <f>SUM(J192:J203)</f>
        <v>19958</v>
      </c>
      <c r="K204" s="257">
        <f t="shared" si="17"/>
        <v>6.835721207087486</v>
      </c>
      <c r="L204" s="129"/>
      <c r="M204" s="143"/>
    </row>
    <row r="205" spans="1:13" ht="15" customHeight="1">
      <c r="A205" s="135"/>
      <c r="B205" s="136"/>
      <c r="C205" s="136"/>
      <c r="D205" s="136"/>
      <c r="E205" s="136"/>
      <c r="F205" s="136"/>
      <c r="G205" s="136"/>
      <c r="H205" s="136"/>
      <c r="I205" s="136"/>
      <c r="J205" s="136"/>
      <c r="K205" s="257" t="e">
        <f t="shared" si="17"/>
        <v>#DIV/0!</v>
      </c>
      <c r="L205" s="129"/>
      <c r="M205" s="138"/>
    </row>
    <row r="206" spans="1:13" ht="15">
      <c r="A206" s="43" t="s">
        <v>249</v>
      </c>
      <c r="B206" s="51">
        <v>6062</v>
      </c>
      <c r="C206" s="51">
        <v>15065</v>
      </c>
      <c r="D206" s="51">
        <v>248.5</v>
      </c>
      <c r="E206" s="51">
        <v>732</v>
      </c>
      <c r="F206" s="51">
        <v>231</v>
      </c>
      <c r="G206" s="51">
        <v>501</v>
      </c>
      <c r="H206" s="51">
        <v>30447</v>
      </c>
      <c r="I206" s="111">
        <f aca="true" t="shared" si="18" ref="I206:I214">(H206/B206)*100</f>
        <v>502.2599802045529</v>
      </c>
      <c r="J206" s="248">
        <v>1299</v>
      </c>
      <c r="K206" s="257">
        <f t="shared" si="17"/>
        <v>3.810623556581986</v>
      </c>
      <c r="L206" s="129"/>
      <c r="M206" s="143"/>
    </row>
    <row r="207" spans="1:13" ht="15">
      <c r="A207" s="43" t="s">
        <v>250</v>
      </c>
      <c r="B207" s="51">
        <v>4570</v>
      </c>
      <c r="C207" s="51">
        <v>12877</v>
      </c>
      <c r="D207" s="51">
        <v>281.8</v>
      </c>
      <c r="E207" s="51">
        <v>257</v>
      </c>
      <c r="F207" s="51">
        <v>171</v>
      </c>
      <c r="G207" s="51">
        <v>86</v>
      </c>
      <c r="H207" s="51">
        <v>26373</v>
      </c>
      <c r="I207" s="111">
        <f t="shared" si="18"/>
        <v>577.089715536105</v>
      </c>
      <c r="J207" s="248">
        <v>270</v>
      </c>
      <c r="K207" s="257">
        <f t="shared" si="17"/>
        <v>3.7417943107221006</v>
      </c>
      <c r="L207" s="129"/>
      <c r="M207" s="143"/>
    </row>
    <row r="208" spans="1:13" ht="15">
      <c r="A208" s="43" t="s">
        <v>251</v>
      </c>
      <c r="B208" s="51">
        <v>8382</v>
      </c>
      <c r="C208" s="51">
        <v>30823</v>
      </c>
      <c r="D208" s="51">
        <v>367.7</v>
      </c>
      <c r="E208" s="51">
        <v>1050</v>
      </c>
      <c r="F208" s="51">
        <v>828</v>
      </c>
      <c r="G208" s="51">
        <v>222</v>
      </c>
      <c r="H208" s="51">
        <v>35408</v>
      </c>
      <c r="I208" s="111">
        <f t="shared" si="18"/>
        <v>422.4290145549988</v>
      </c>
      <c r="J208" s="248">
        <v>404</v>
      </c>
      <c r="K208" s="257">
        <f t="shared" si="17"/>
        <v>9.87831066571224</v>
      </c>
      <c r="L208" s="129"/>
      <c r="M208" s="143"/>
    </row>
    <row r="209" spans="1:13" ht="15">
      <c r="A209" s="43" t="s">
        <v>252</v>
      </c>
      <c r="B209" s="51">
        <v>4509</v>
      </c>
      <c r="C209" s="51">
        <v>10963</v>
      </c>
      <c r="D209" s="51">
        <v>243.1</v>
      </c>
      <c r="E209" s="51">
        <v>201</v>
      </c>
      <c r="F209" s="51">
        <v>101</v>
      </c>
      <c r="G209" s="51">
        <v>100</v>
      </c>
      <c r="H209" s="51">
        <v>16231</v>
      </c>
      <c r="I209" s="111">
        <f t="shared" si="18"/>
        <v>359.96895098691505</v>
      </c>
      <c r="J209" s="248">
        <v>459</v>
      </c>
      <c r="K209" s="257">
        <f t="shared" si="17"/>
        <v>2.239964515413617</v>
      </c>
      <c r="L209" s="129"/>
      <c r="M209" s="143"/>
    </row>
    <row r="210" spans="1:13" ht="15">
      <c r="A210" s="43" t="s">
        <v>253</v>
      </c>
      <c r="B210" s="51">
        <v>8004</v>
      </c>
      <c r="C210" s="51">
        <v>27484</v>
      </c>
      <c r="D210" s="51">
        <v>343.4</v>
      </c>
      <c r="E210" s="51">
        <v>849</v>
      </c>
      <c r="F210" s="51">
        <v>767</v>
      </c>
      <c r="G210" s="51">
        <v>82</v>
      </c>
      <c r="H210" s="51">
        <v>16267</v>
      </c>
      <c r="I210" s="111">
        <f t="shared" si="18"/>
        <v>203.2358820589705</v>
      </c>
      <c r="J210" s="248">
        <v>927</v>
      </c>
      <c r="K210" s="257">
        <f t="shared" si="17"/>
        <v>9.582708645677162</v>
      </c>
      <c r="L210" s="129"/>
      <c r="M210" s="143"/>
    </row>
    <row r="211" spans="1:13" ht="15">
      <c r="A211" s="43" t="s">
        <v>254</v>
      </c>
      <c r="B211" s="51">
        <v>5965</v>
      </c>
      <c r="C211" s="51">
        <v>13913</v>
      </c>
      <c r="D211" s="51">
        <v>233.2</v>
      </c>
      <c r="E211" s="51">
        <v>413</v>
      </c>
      <c r="F211" s="51">
        <v>295</v>
      </c>
      <c r="G211" s="51">
        <v>118</v>
      </c>
      <c r="H211" s="51">
        <v>12471</v>
      </c>
      <c r="I211" s="111">
        <f t="shared" si="18"/>
        <v>209.06957250628668</v>
      </c>
      <c r="J211" s="248">
        <v>376</v>
      </c>
      <c r="K211" s="257">
        <f t="shared" si="17"/>
        <v>4.945515507124895</v>
      </c>
      <c r="L211" s="129"/>
      <c r="M211" s="143"/>
    </row>
    <row r="212" spans="1:13" ht="15">
      <c r="A212" s="43" t="s">
        <v>255</v>
      </c>
      <c r="B212" s="51">
        <v>7103</v>
      </c>
      <c r="C212" s="51">
        <v>17826</v>
      </c>
      <c r="D212" s="51">
        <v>251</v>
      </c>
      <c r="E212" s="51">
        <v>362</v>
      </c>
      <c r="F212" s="51">
        <v>175</v>
      </c>
      <c r="G212" s="51">
        <v>187</v>
      </c>
      <c r="H212" s="51">
        <v>6175</v>
      </c>
      <c r="I212" s="111">
        <f t="shared" si="18"/>
        <v>86.93509784598056</v>
      </c>
      <c r="J212" s="248">
        <v>323</v>
      </c>
      <c r="K212" s="257">
        <f t="shared" si="17"/>
        <v>2.4637477122342673</v>
      </c>
      <c r="L212" s="129"/>
      <c r="M212" s="143"/>
    </row>
    <row r="213" spans="1:13" ht="15">
      <c r="A213" s="43" t="s">
        <v>256</v>
      </c>
      <c r="B213" s="51">
        <v>16017</v>
      </c>
      <c r="C213" s="51">
        <v>41031</v>
      </c>
      <c r="D213" s="51">
        <v>256.2</v>
      </c>
      <c r="E213" s="51">
        <v>1122</v>
      </c>
      <c r="F213" s="51">
        <v>412</v>
      </c>
      <c r="G213" s="51">
        <v>710</v>
      </c>
      <c r="H213" s="51">
        <v>58996</v>
      </c>
      <c r="I213" s="111">
        <f t="shared" si="18"/>
        <v>368.33364550165453</v>
      </c>
      <c r="J213" s="248">
        <v>1900</v>
      </c>
      <c r="K213" s="257">
        <f t="shared" si="17"/>
        <v>2.572266966348255</v>
      </c>
      <c r="L213" s="129"/>
      <c r="M213" s="143"/>
    </row>
    <row r="214" spans="1:13" ht="15">
      <c r="A214" s="43" t="s">
        <v>257</v>
      </c>
      <c r="B214" s="51">
        <f>SUM(B206:B213)</f>
        <v>60612</v>
      </c>
      <c r="C214" s="51">
        <f>SUM(C206:C213)</f>
        <v>169982</v>
      </c>
      <c r="D214" s="51">
        <v>280.4</v>
      </c>
      <c r="E214" s="51">
        <f>SUM(E206:E213)</f>
        <v>4986</v>
      </c>
      <c r="F214" s="51">
        <f>SUM(F206:F213)</f>
        <v>2980</v>
      </c>
      <c r="G214" s="51">
        <f>SUM(G206:G213)</f>
        <v>2006</v>
      </c>
      <c r="H214" s="51">
        <v>202368</v>
      </c>
      <c r="I214" s="111">
        <f t="shared" si="18"/>
        <v>333.8744803009305</v>
      </c>
      <c r="J214" s="248">
        <f>SUM(J206:J213)</f>
        <v>5958</v>
      </c>
      <c r="K214" s="257">
        <f t="shared" si="17"/>
        <v>4.91651818121824</v>
      </c>
      <c r="L214" s="129"/>
      <c r="M214" s="143"/>
    </row>
    <row r="215" spans="1:13" ht="15" customHeight="1">
      <c r="A215" s="135"/>
      <c r="B215" s="136"/>
      <c r="C215" s="136"/>
      <c r="D215" s="136"/>
      <c r="E215" s="136"/>
      <c r="F215" s="136"/>
      <c r="G215" s="136"/>
      <c r="H215" s="136"/>
      <c r="I215" s="136"/>
      <c r="J215" s="136"/>
      <c r="K215" s="257" t="e">
        <f t="shared" si="17"/>
        <v>#DIV/0!</v>
      </c>
      <c r="L215" s="129"/>
      <c r="M215" s="138"/>
    </row>
    <row r="216" spans="1:13" ht="15">
      <c r="A216" s="43" t="s">
        <v>258</v>
      </c>
      <c r="B216" s="51">
        <v>7265</v>
      </c>
      <c r="C216" s="51">
        <v>7600</v>
      </c>
      <c r="D216" s="111">
        <v>104.61</v>
      </c>
      <c r="E216" s="51">
        <v>481</v>
      </c>
      <c r="F216" s="51">
        <v>408</v>
      </c>
      <c r="G216" s="51">
        <v>73</v>
      </c>
      <c r="H216" s="51">
        <v>10216</v>
      </c>
      <c r="I216" s="111">
        <f aca="true" t="shared" si="19" ref="I216:I223">(H216/B216)*100</f>
        <v>140.61940812112869</v>
      </c>
      <c r="J216" s="248">
        <v>1106</v>
      </c>
      <c r="K216" s="257">
        <f t="shared" si="17"/>
        <v>5.615966964900206</v>
      </c>
      <c r="L216" s="129"/>
      <c r="M216" s="143"/>
    </row>
    <row r="217" spans="1:13" ht="15">
      <c r="A217" s="43" t="s">
        <v>259</v>
      </c>
      <c r="B217" s="51">
        <v>4202</v>
      </c>
      <c r="C217" s="51">
        <v>10448</v>
      </c>
      <c r="D217" s="111">
        <v>248.64</v>
      </c>
      <c r="E217" s="51">
        <v>253</v>
      </c>
      <c r="F217" s="51">
        <v>102</v>
      </c>
      <c r="G217" s="51">
        <v>151</v>
      </c>
      <c r="H217" s="51">
        <v>5373</v>
      </c>
      <c r="I217" s="111">
        <f t="shared" si="19"/>
        <v>127.86768205616372</v>
      </c>
      <c r="J217" s="248">
        <v>0</v>
      </c>
      <c r="K217" s="257">
        <f t="shared" si="17"/>
        <v>2.4274155164207523</v>
      </c>
      <c r="L217" s="129"/>
      <c r="M217" s="143"/>
    </row>
    <row r="218" spans="1:13" ht="15">
      <c r="A218" s="43" t="s">
        <v>260</v>
      </c>
      <c r="B218" s="51">
        <v>5308</v>
      </c>
      <c r="C218" s="51">
        <v>22758</v>
      </c>
      <c r="D218" s="111">
        <v>428.75</v>
      </c>
      <c r="E218" s="51">
        <v>391</v>
      </c>
      <c r="F218" s="51">
        <v>278</v>
      </c>
      <c r="G218" s="51">
        <v>113</v>
      </c>
      <c r="H218" s="51">
        <v>18473</v>
      </c>
      <c r="I218" s="111">
        <f t="shared" si="19"/>
        <v>348.0218538055765</v>
      </c>
      <c r="J218" s="248">
        <v>940</v>
      </c>
      <c r="K218" s="257">
        <f t="shared" si="17"/>
        <v>5.237377543330822</v>
      </c>
      <c r="L218" s="129"/>
      <c r="M218" s="143"/>
    </row>
    <row r="219" spans="1:13" ht="15">
      <c r="A219" s="43" t="s">
        <v>261</v>
      </c>
      <c r="B219" s="52">
        <v>3332</v>
      </c>
      <c r="C219" s="52">
        <v>13766</v>
      </c>
      <c r="D219" s="110">
        <v>413.14</v>
      </c>
      <c r="E219" s="52">
        <v>195</v>
      </c>
      <c r="F219" s="52">
        <v>195</v>
      </c>
      <c r="G219" s="52">
        <v>0</v>
      </c>
      <c r="H219" s="52">
        <v>10559</v>
      </c>
      <c r="I219" s="111">
        <f t="shared" si="19"/>
        <v>316.8967587034814</v>
      </c>
      <c r="J219" s="250">
        <v>543</v>
      </c>
      <c r="K219" s="257">
        <f t="shared" si="17"/>
        <v>5.852340936374549</v>
      </c>
      <c r="L219" s="129"/>
      <c r="M219" s="143"/>
    </row>
    <row r="220" spans="1:13" ht="15">
      <c r="A220" s="43" t="s">
        <v>262</v>
      </c>
      <c r="B220" s="51">
        <v>20263</v>
      </c>
      <c r="C220" s="51">
        <v>62128</v>
      </c>
      <c r="D220" s="111">
        <v>360.6</v>
      </c>
      <c r="E220" s="51">
        <v>2036</v>
      </c>
      <c r="F220" s="51">
        <v>1498</v>
      </c>
      <c r="G220" s="51">
        <v>538</v>
      </c>
      <c r="H220" s="51">
        <v>59902</v>
      </c>
      <c r="I220" s="111">
        <f t="shared" si="19"/>
        <v>295.622563292701</v>
      </c>
      <c r="J220" s="248">
        <v>4731</v>
      </c>
      <c r="K220" s="257">
        <f t="shared" si="17"/>
        <v>7.392784878843211</v>
      </c>
      <c r="L220" s="129"/>
      <c r="M220" s="143"/>
    </row>
    <row r="221" spans="1:13" ht="15">
      <c r="A221" s="43" t="s">
        <v>263</v>
      </c>
      <c r="B221" s="51">
        <v>17549</v>
      </c>
      <c r="C221" s="263">
        <v>51167</v>
      </c>
      <c r="D221" s="111">
        <v>291.56</v>
      </c>
      <c r="E221" s="51">
        <v>1290</v>
      </c>
      <c r="F221" s="51">
        <v>935</v>
      </c>
      <c r="G221" s="51">
        <v>355</v>
      </c>
      <c r="H221" s="51">
        <v>65537</v>
      </c>
      <c r="I221" s="111">
        <f t="shared" si="19"/>
        <v>373.451478716736</v>
      </c>
      <c r="J221" s="248">
        <v>917</v>
      </c>
      <c r="K221" s="257">
        <f t="shared" si="17"/>
        <v>5.327938913898228</v>
      </c>
      <c r="L221" s="129"/>
      <c r="M221" s="143"/>
    </row>
    <row r="222" spans="1:13" ht="15">
      <c r="A222" s="43" t="s">
        <v>264</v>
      </c>
      <c r="B222" s="51">
        <v>57919</v>
      </c>
      <c r="C222" s="51">
        <v>491</v>
      </c>
      <c r="D222" s="111">
        <v>0.87</v>
      </c>
      <c r="E222" s="51">
        <v>158</v>
      </c>
      <c r="F222" s="51">
        <v>123</v>
      </c>
      <c r="G222" s="51">
        <v>26</v>
      </c>
      <c r="H222" s="51">
        <v>151</v>
      </c>
      <c r="I222" s="111">
        <f t="shared" si="19"/>
        <v>0.26070892107943855</v>
      </c>
      <c r="J222" s="248">
        <v>0</v>
      </c>
      <c r="K222" s="257">
        <f t="shared" si="17"/>
        <v>0.21236554498523802</v>
      </c>
      <c r="L222" s="129"/>
      <c r="M222" s="143"/>
    </row>
    <row r="223" spans="1:13" ht="15">
      <c r="A223" s="43" t="s">
        <v>265</v>
      </c>
      <c r="B223" s="51">
        <f>SUM(B216:B221)</f>
        <v>57919</v>
      </c>
      <c r="C223" s="51">
        <f>SUM(C216:C222)</f>
        <v>168358</v>
      </c>
      <c r="D223" s="111">
        <v>290.7</v>
      </c>
      <c r="E223" s="51">
        <f>SUM(E216:E222)</f>
        <v>4804</v>
      </c>
      <c r="F223" s="51">
        <f>SUM(F216:F222)</f>
        <v>3539</v>
      </c>
      <c r="G223" s="51">
        <f>SUM(G216:G222)</f>
        <v>1256</v>
      </c>
      <c r="H223" s="51">
        <v>170211</v>
      </c>
      <c r="I223" s="111">
        <f t="shared" si="19"/>
        <v>293.87765672749873</v>
      </c>
      <c r="J223" s="248">
        <f>SUM(J216:J222)</f>
        <v>8237</v>
      </c>
      <c r="K223" s="257">
        <f t="shared" si="17"/>
        <v>6.110257428477701</v>
      </c>
      <c r="L223" s="129"/>
      <c r="M223" s="143"/>
    </row>
    <row r="224" spans="1:13" ht="15" customHeight="1">
      <c r="A224" s="135"/>
      <c r="B224" s="136"/>
      <c r="C224" s="136"/>
      <c r="D224" s="136"/>
      <c r="E224" s="136"/>
      <c r="F224" s="136"/>
      <c r="G224" s="136"/>
      <c r="H224" s="136"/>
      <c r="I224" s="136"/>
      <c r="J224" s="136"/>
      <c r="K224" s="257" t="e">
        <f t="shared" si="17"/>
        <v>#DIV/0!</v>
      </c>
      <c r="L224" s="129"/>
      <c r="M224" s="138"/>
    </row>
    <row r="225" spans="1:13" ht="15">
      <c r="A225" s="43" t="s">
        <v>266</v>
      </c>
      <c r="B225" s="51">
        <v>8970</v>
      </c>
      <c r="C225" s="51">
        <v>21724</v>
      </c>
      <c r="D225" s="51">
        <v>242</v>
      </c>
      <c r="E225" s="51">
        <v>485</v>
      </c>
      <c r="F225" s="51">
        <v>399</v>
      </c>
      <c r="G225" s="51">
        <v>86</v>
      </c>
      <c r="H225" s="51">
        <v>21218</v>
      </c>
      <c r="I225" s="111">
        <f aca="true" t="shared" si="20" ref="I225:I230">(H225/B225)*100</f>
        <v>236.54403567447045</v>
      </c>
      <c r="J225" s="248">
        <v>194</v>
      </c>
      <c r="K225" s="257">
        <f t="shared" si="17"/>
        <v>4.448160535117056</v>
      </c>
      <c r="L225" s="129"/>
      <c r="M225" s="143"/>
    </row>
    <row r="226" spans="1:13" ht="15">
      <c r="A226" s="43" t="s">
        <v>267</v>
      </c>
      <c r="B226" s="51">
        <v>3734</v>
      </c>
      <c r="C226" s="51">
        <v>9770</v>
      </c>
      <c r="D226" s="51">
        <v>261</v>
      </c>
      <c r="E226" s="51">
        <v>219</v>
      </c>
      <c r="F226" s="51">
        <v>173</v>
      </c>
      <c r="G226" s="51">
        <v>46</v>
      </c>
      <c r="H226" s="51">
        <v>3388</v>
      </c>
      <c r="I226" s="111">
        <f t="shared" si="20"/>
        <v>90.73379753615426</v>
      </c>
      <c r="J226" s="248">
        <v>84</v>
      </c>
      <c r="K226" s="257">
        <f t="shared" si="17"/>
        <v>4.633101231922871</v>
      </c>
      <c r="L226" s="129"/>
      <c r="M226" s="143"/>
    </row>
    <row r="227" spans="1:13" ht="15">
      <c r="A227" s="43" t="s">
        <v>268</v>
      </c>
      <c r="B227" s="51">
        <v>9141</v>
      </c>
      <c r="C227" s="51">
        <v>20265</v>
      </c>
      <c r="D227" s="51">
        <v>221.7</v>
      </c>
      <c r="E227" s="51">
        <v>808</v>
      </c>
      <c r="F227" s="51">
        <v>563</v>
      </c>
      <c r="G227" s="51">
        <v>245</v>
      </c>
      <c r="H227" s="51">
        <v>31376</v>
      </c>
      <c r="I227" s="111">
        <f t="shared" si="20"/>
        <v>343.2447215840717</v>
      </c>
      <c r="J227" s="248">
        <v>1480</v>
      </c>
      <c r="K227" s="257">
        <f t="shared" si="17"/>
        <v>6.159063559785581</v>
      </c>
      <c r="L227" s="129"/>
      <c r="M227" s="143"/>
    </row>
    <row r="228" spans="1:13" ht="15">
      <c r="A228" s="43" t="s">
        <v>269</v>
      </c>
      <c r="B228" s="51">
        <v>10637</v>
      </c>
      <c r="C228" s="51">
        <v>24779</v>
      </c>
      <c r="D228" s="51">
        <v>233</v>
      </c>
      <c r="E228" s="51">
        <v>1260</v>
      </c>
      <c r="F228" s="51">
        <v>1054</v>
      </c>
      <c r="G228" s="51">
        <v>206</v>
      </c>
      <c r="H228" s="51">
        <v>43244</v>
      </c>
      <c r="I228" s="111">
        <f t="shared" si="20"/>
        <v>406.543198270189</v>
      </c>
      <c r="J228" s="248">
        <v>2113</v>
      </c>
      <c r="K228" s="257">
        <f t="shared" si="17"/>
        <v>9.908808874682713</v>
      </c>
      <c r="L228" s="129"/>
      <c r="M228" s="143"/>
    </row>
    <row r="229" spans="1:13" ht="15">
      <c r="A229" s="43" t="s">
        <v>270</v>
      </c>
      <c r="B229" s="51">
        <v>39851</v>
      </c>
      <c r="C229" s="51">
        <v>75353</v>
      </c>
      <c r="D229" s="51">
        <v>189</v>
      </c>
      <c r="E229" s="51">
        <v>4331</v>
      </c>
      <c r="F229" s="51">
        <v>3345</v>
      </c>
      <c r="G229" s="51">
        <v>986</v>
      </c>
      <c r="H229" s="51">
        <v>165791</v>
      </c>
      <c r="I229" s="111">
        <f t="shared" si="20"/>
        <v>416.02720132493533</v>
      </c>
      <c r="J229" s="248">
        <v>7692</v>
      </c>
      <c r="K229" s="257">
        <f t="shared" si="17"/>
        <v>8.393766781260194</v>
      </c>
      <c r="L229" s="129"/>
      <c r="M229" s="143"/>
    </row>
    <row r="230" spans="1:13" ht="15">
      <c r="A230" s="45" t="s">
        <v>271</v>
      </c>
      <c r="B230" s="51">
        <v>72333</v>
      </c>
      <c r="C230" s="51">
        <v>151891</v>
      </c>
      <c r="D230" s="51">
        <v>209</v>
      </c>
      <c r="E230" s="51">
        <v>7103</v>
      </c>
      <c r="F230" s="51">
        <v>5534</v>
      </c>
      <c r="G230" s="51">
        <v>1569</v>
      </c>
      <c r="H230" s="51">
        <v>265017</v>
      </c>
      <c r="I230" s="111">
        <f t="shared" si="20"/>
        <v>366.3846377172245</v>
      </c>
      <c r="J230" s="248">
        <v>11563</v>
      </c>
      <c r="K230" s="257">
        <f t="shared" si="17"/>
        <v>7.650726501043784</v>
      </c>
      <c r="L230" s="129"/>
      <c r="M230" s="143"/>
    </row>
    <row r="231" spans="1:13" ht="15" customHeight="1">
      <c r="A231" s="135"/>
      <c r="B231" s="136"/>
      <c r="C231" s="136"/>
      <c r="D231" s="136"/>
      <c r="E231" s="136"/>
      <c r="F231" s="136"/>
      <c r="G231" s="136"/>
      <c r="H231" s="136"/>
      <c r="I231" s="136"/>
      <c r="J231" s="136"/>
      <c r="K231" s="257" t="e">
        <f t="shared" si="17"/>
        <v>#DIV/0!</v>
      </c>
      <c r="L231" s="129"/>
      <c r="M231" s="138"/>
    </row>
    <row r="232" spans="1:13" ht="15">
      <c r="A232" s="43" t="s">
        <v>272</v>
      </c>
      <c r="B232" s="51">
        <v>3449</v>
      </c>
      <c r="C232" s="51">
        <v>10535</v>
      </c>
      <c r="D232" s="51">
        <v>305</v>
      </c>
      <c r="E232" s="51">
        <v>293</v>
      </c>
      <c r="F232" s="51">
        <v>242</v>
      </c>
      <c r="G232" s="51">
        <v>51</v>
      </c>
      <c r="H232" s="51">
        <v>9303</v>
      </c>
      <c r="I232" s="111">
        <f aca="true" t="shared" si="21" ref="I232:I245">(H232/B232)*100</f>
        <v>269.7303566251087</v>
      </c>
      <c r="J232" s="248">
        <v>115</v>
      </c>
      <c r="K232" s="257">
        <f t="shared" si="17"/>
        <v>7.01652652942882</v>
      </c>
      <c r="L232" s="129"/>
      <c r="M232" s="143"/>
    </row>
    <row r="233" spans="1:13" ht="15">
      <c r="A233" s="43" t="s">
        <v>273</v>
      </c>
      <c r="B233" s="51">
        <v>3491</v>
      </c>
      <c r="C233" s="51">
        <v>10028</v>
      </c>
      <c r="D233" s="51">
        <v>287</v>
      </c>
      <c r="E233" s="51">
        <v>294</v>
      </c>
      <c r="F233" s="51">
        <v>94</v>
      </c>
      <c r="G233" s="51">
        <v>171</v>
      </c>
      <c r="H233" s="51">
        <v>6351</v>
      </c>
      <c r="I233" s="111">
        <f t="shared" si="21"/>
        <v>181.9249498710971</v>
      </c>
      <c r="J233" s="248">
        <v>63</v>
      </c>
      <c r="K233" s="257">
        <f t="shared" si="17"/>
        <v>2.6926382125465484</v>
      </c>
      <c r="L233" s="129"/>
      <c r="M233" s="143"/>
    </row>
    <row r="234" spans="1:13" ht="15">
      <c r="A234" s="43" t="s">
        <v>274</v>
      </c>
      <c r="B234" s="51">
        <v>3469</v>
      </c>
      <c r="C234" s="51">
        <v>14960</v>
      </c>
      <c r="D234" s="51">
        <v>431</v>
      </c>
      <c r="E234" s="51">
        <v>342</v>
      </c>
      <c r="F234" s="51">
        <v>290</v>
      </c>
      <c r="G234" s="51">
        <v>52</v>
      </c>
      <c r="H234" s="51">
        <v>8607</v>
      </c>
      <c r="I234" s="111">
        <f t="shared" si="21"/>
        <v>248.11184779475352</v>
      </c>
      <c r="J234" s="248">
        <v>176</v>
      </c>
      <c r="K234" s="257">
        <f t="shared" si="17"/>
        <v>8.35975785528971</v>
      </c>
      <c r="L234" s="129"/>
      <c r="M234" s="143"/>
    </row>
    <row r="235" spans="1:13" ht="15">
      <c r="A235" s="43" t="s">
        <v>275</v>
      </c>
      <c r="B235" s="51">
        <v>6431</v>
      </c>
      <c r="C235" s="51">
        <v>29093</v>
      </c>
      <c r="D235" s="51">
        <v>452</v>
      </c>
      <c r="E235" s="51">
        <v>1158</v>
      </c>
      <c r="F235" s="51">
        <v>1011</v>
      </c>
      <c r="G235" s="51">
        <v>147</v>
      </c>
      <c r="H235" s="51">
        <v>16257</v>
      </c>
      <c r="I235" s="111">
        <f t="shared" si="21"/>
        <v>252.7911677810605</v>
      </c>
      <c r="J235" s="248">
        <v>719</v>
      </c>
      <c r="K235" s="257">
        <f t="shared" si="17"/>
        <v>15.720727725081634</v>
      </c>
      <c r="L235" s="129"/>
      <c r="M235" s="143"/>
    </row>
    <row r="236" spans="1:13" ht="15">
      <c r="A236" s="43" t="s">
        <v>276</v>
      </c>
      <c r="B236" s="51">
        <v>5458</v>
      </c>
      <c r="C236" s="51">
        <v>15359</v>
      </c>
      <c r="D236" s="51">
        <v>281</v>
      </c>
      <c r="E236" s="51">
        <v>491</v>
      </c>
      <c r="F236" s="51">
        <v>408</v>
      </c>
      <c r="G236" s="51">
        <v>83</v>
      </c>
      <c r="H236" s="51">
        <v>17146</v>
      </c>
      <c r="I236" s="111">
        <f t="shared" si="21"/>
        <v>314.1443752290216</v>
      </c>
      <c r="J236" s="248">
        <v>1591</v>
      </c>
      <c r="K236" s="257">
        <f t="shared" si="17"/>
        <v>7.475265665078784</v>
      </c>
      <c r="L236" s="129"/>
      <c r="M236" s="143"/>
    </row>
    <row r="237" spans="1:13" ht="15">
      <c r="A237" s="43" t="s">
        <v>277</v>
      </c>
      <c r="B237" s="51">
        <v>7673</v>
      </c>
      <c r="C237" s="51">
        <v>32902</v>
      </c>
      <c r="D237" s="51">
        <v>429</v>
      </c>
      <c r="E237" s="51">
        <v>990</v>
      </c>
      <c r="F237" s="51">
        <v>571</v>
      </c>
      <c r="G237" s="51">
        <v>419</v>
      </c>
      <c r="H237" s="51">
        <v>21044</v>
      </c>
      <c r="I237" s="111">
        <f t="shared" si="21"/>
        <v>274.26039358790564</v>
      </c>
      <c r="J237" s="248">
        <v>726</v>
      </c>
      <c r="K237" s="257">
        <f t="shared" si="17"/>
        <v>7.441678613319431</v>
      </c>
      <c r="L237" s="129"/>
      <c r="M237" s="143"/>
    </row>
    <row r="238" spans="1:13" ht="15">
      <c r="A238" s="43" t="s">
        <v>278</v>
      </c>
      <c r="B238" s="51">
        <v>3984</v>
      </c>
      <c r="C238" s="51">
        <v>9626</v>
      </c>
      <c r="D238" s="51">
        <v>242</v>
      </c>
      <c r="E238" s="51">
        <v>465</v>
      </c>
      <c r="F238" s="51">
        <v>394</v>
      </c>
      <c r="G238" s="51">
        <v>71</v>
      </c>
      <c r="H238" s="51">
        <v>8603</v>
      </c>
      <c r="I238" s="111">
        <f t="shared" si="21"/>
        <v>215.93875502008032</v>
      </c>
      <c r="J238" s="248">
        <v>18</v>
      </c>
      <c r="K238" s="257">
        <f t="shared" si="17"/>
        <v>9.889558232931726</v>
      </c>
      <c r="L238" s="129"/>
      <c r="M238" s="143"/>
    </row>
    <row r="239" spans="1:13" ht="15">
      <c r="A239" s="43" t="s">
        <v>279</v>
      </c>
      <c r="B239" s="51">
        <v>4207</v>
      </c>
      <c r="C239" s="51">
        <v>13351</v>
      </c>
      <c r="D239" s="51">
        <v>317</v>
      </c>
      <c r="E239" s="51">
        <v>264</v>
      </c>
      <c r="F239" s="51">
        <v>162</v>
      </c>
      <c r="G239" s="51">
        <v>102</v>
      </c>
      <c r="H239" s="51">
        <v>24502</v>
      </c>
      <c r="I239" s="111">
        <f t="shared" si="21"/>
        <v>582.4102685999525</v>
      </c>
      <c r="J239" s="248">
        <v>1664</v>
      </c>
      <c r="K239" s="257">
        <f t="shared" si="17"/>
        <v>3.8507249821725695</v>
      </c>
      <c r="L239" s="129"/>
      <c r="M239" s="143"/>
    </row>
    <row r="240" spans="1:13" ht="15">
      <c r="A240" s="43" t="s">
        <v>280</v>
      </c>
      <c r="B240" s="51">
        <v>10989</v>
      </c>
      <c r="C240" s="51">
        <v>24399</v>
      </c>
      <c r="D240" s="51">
        <v>222</v>
      </c>
      <c r="E240" s="51">
        <v>563</v>
      </c>
      <c r="F240" s="51">
        <v>282</v>
      </c>
      <c r="G240" s="51">
        <v>281</v>
      </c>
      <c r="H240" s="51">
        <v>25211</v>
      </c>
      <c r="I240" s="111">
        <f t="shared" si="21"/>
        <v>229.4203294203294</v>
      </c>
      <c r="J240" s="248">
        <v>851</v>
      </c>
      <c r="K240" s="257">
        <f t="shared" si="17"/>
        <v>2.5662025662025663</v>
      </c>
      <c r="L240" s="129"/>
      <c r="M240" s="143"/>
    </row>
    <row r="241" spans="1:13" ht="15">
      <c r="A241" s="43" t="s">
        <v>281</v>
      </c>
      <c r="B241" s="51">
        <v>4986</v>
      </c>
      <c r="C241" s="51">
        <v>10558</v>
      </c>
      <c r="D241" s="51">
        <v>212</v>
      </c>
      <c r="E241" s="51">
        <v>347</v>
      </c>
      <c r="F241" s="51">
        <v>117</v>
      </c>
      <c r="G241" s="51">
        <v>228</v>
      </c>
      <c r="H241" s="51">
        <v>18678</v>
      </c>
      <c r="I241" s="111">
        <f t="shared" si="21"/>
        <v>374.6089049338147</v>
      </c>
      <c r="J241" s="248">
        <v>125</v>
      </c>
      <c r="K241" s="257">
        <f t="shared" si="17"/>
        <v>2.3465703971119134</v>
      </c>
      <c r="L241" s="129"/>
      <c r="M241" s="143"/>
    </row>
    <row r="242" spans="1:13" ht="15">
      <c r="A242" s="43" t="s">
        <v>282</v>
      </c>
      <c r="B242" s="51">
        <v>6342</v>
      </c>
      <c r="C242" s="51">
        <v>11058</v>
      </c>
      <c r="D242" s="51">
        <v>174</v>
      </c>
      <c r="E242" s="51">
        <v>466</v>
      </c>
      <c r="F242" s="51">
        <v>384</v>
      </c>
      <c r="G242" s="51">
        <v>82</v>
      </c>
      <c r="H242" s="51">
        <v>9300</v>
      </c>
      <c r="I242" s="111">
        <f t="shared" si="21"/>
        <v>146.64143803216652</v>
      </c>
      <c r="J242" s="248">
        <v>122</v>
      </c>
      <c r="K242" s="257">
        <f t="shared" si="17"/>
        <v>6.054872280037843</v>
      </c>
      <c r="L242" s="129"/>
      <c r="M242" s="143"/>
    </row>
    <row r="243" spans="1:13" ht="15">
      <c r="A243" s="43" t="s">
        <v>283</v>
      </c>
      <c r="B243" s="51">
        <v>5856</v>
      </c>
      <c r="C243" s="51">
        <v>23277</v>
      </c>
      <c r="D243" s="51">
        <v>397</v>
      </c>
      <c r="E243" s="51">
        <v>375</v>
      </c>
      <c r="F243" s="51">
        <v>178</v>
      </c>
      <c r="G243" s="51">
        <v>197</v>
      </c>
      <c r="H243" s="51">
        <v>35763</v>
      </c>
      <c r="I243" s="111">
        <f t="shared" si="21"/>
        <v>610.7069672131147</v>
      </c>
      <c r="J243" s="248">
        <v>970</v>
      </c>
      <c r="K243" s="257">
        <f t="shared" si="17"/>
        <v>3.039617486338798</v>
      </c>
      <c r="L243" s="129"/>
      <c r="M243" s="143"/>
    </row>
    <row r="244" spans="1:13" ht="15">
      <c r="A244" s="43" t="s">
        <v>284</v>
      </c>
      <c r="B244" s="51">
        <v>19802</v>
      </c>
      <c r="C244" s="51">
        <v>66652</v>
      </c>
      <c r="D244" s="51">
        <v>337</v>
      </c>
      <c r="E244" s="51">
        <v>1754</v>
      </c>
      <c r="F244" s="51">
        <v>1105</v>
      </c>
      <c r="G244" s="51">
        <v>649</v>
      </c>
      <c r="H244" s="51">
        <v>118782</v>
      </c>
      <c r="I244" s="111">
        <f t="shared" si="21"/>
        <v>599.8485001514998</v>
      </c>
      <c r="J244" s="248">
        <v>19671</v>
      </c>
      <c r="K244" s="257">
        <f t="shared" si="17"/>
        <v>5.58024441975558</v>
      </c>
      <c r="L244" s="129"/>
      <c r="M244" s="143"/>
    </row>
    <row r="245" spans="1:13" ht="15">
      <c r="A245" s="43" t="s">
        <v>285</v>
      </c>
      <c r="B245" s="51">
        <f>SUM(B232:B244)</f>
        <v>86137</v>
      </c>
      <c r="C245" s="51">
        <f>SUM(C232:C244)</f>
        <v>271798</v>
      </c>
      <c r="D245" s="51">
        <v>316</v>
      </c>
      <c r="E245" s="51">
        <f>SUM(E232:E244)</f>
        <v>7802</v>
      </c>
      <c r="F245" s="51">
        <f>SUM(F232:F244)</f>
        <v>5238</v>
      </c>
      <c r="G245" s="51">
        <f>SUM(G232:G244)</f>
        <v>2533</v>
      </c>
      <c r="H245" s="51">
        <v>319547</v>
      </c>
      <c r="I245" s="111">
        <f t="shared" si="21"/>
        <v>370.9753067787362</v>
      </c>
      <c r="J245" s="248">
        <f>SUM(J232:J244)</f>
        <v>26811</v>
      </c>
      <c r="K245" s="257">
        <f t="shared" si="17"/>
        <v>6.08101048329986</v>
      </c>
      <c r="L245" s="129"/>
      <c r="M245" s="143"/>
    </row>
    <row r="246" spans="1:13" ht="15" customHeight="1">
      <c r="A246" s="144"/>
      <c r="B246" s="145"/>
      <c r="C246" s="145"/>
      <c r="D246" s="145"/>
      <c r="E246" s="145"/>
      <c r="F246" s="145"/>
      <c r="G246" s="145"/>
      <c r="H246" s="145"/>
      <c r="I246" s="145"/>
      <c r="J246" s="145"/>
      <c r="K246" s="257" t="e">
        <f t="shared" si="17"/>
        <v>#DIV/0!</v>
      </c>
      <c r="L246" s="129"/>
      <c r="M246" s="138"/>
    </row>
    <row r="247" spans="1:13" ht="15">
      <c r="A247" s="43" t="s">
        <v>333</v>
      </c>
      <c r="B247" s="52">
        <v>3143</v>
      </c>
      <c r="C247" s="52">
        <v>6724</v>
      </c>
      <c r="D247" s="110">
        <v>213.9</v>
      </c>
      <c r="E247" s="52">
        <v>201</v>
      </c>
      <c r="F247" s="52">
        <v>144</v>
      </c>
      <c r="G247" s="52">
        <v>57</v>
      </c>
      <c r="H247" s="52">
        <v>5733</v>
      </c>
      <c r="I247" s="111">
        <f aca="true" t="shared" si="22" ref="I247:I255">(H247/B247)*100</f>
        <v>182.4053452115813</v>
      </c>
      <c r="J247" s="250">
        <v>1683</v>
      </c>
      <c r="K247" s="257">
        <f t="shared" si="17"/>
        <v>4.581609926821508</v>
      </c>
      <c r="L247" s="129"/>
      <c r="M247" s="143"/>
    </row>
    <row r="248" spans="1:13" ht="15">
      <c r="A248" s="43" t="s">
        <v>334</v>
      </c>
      <c r="B248" s="52">
        <v>3847</v>
      </c>
      <c r="C248" s="52">
        <v>7805</v>
      </c>
      <c r="D248" s="110">
        <v>202.88</v>
      </c>
      <c r="E248" s="52">
        <v>326</v>
      </c>
      <c r="F248" s="52">
        <v>281</v>
      </c>
      <c r="G248" s="52">
        <v>45</v>
      </c>
      <c r="H248" s="52">
        <v>11132</v>
      </c>
      <c r="I248" s="111">
        <f t="shared" si="22"/>
        <v>289.3683389654276</v>
      </c>
      <c r="J248" s="250">
        <v>180</v>
      </c>
      <c r="K248" s="257">
        <f t="shared" si="17"/>
        <v>7.304393033532623</v>
      </c>
      <c r="L248" s="129"/>
      <c r="M248" s="143"/>
    </row>
    <row r="249" spans="1:13" ht="15">
      <c r="A249" s="43" t="s">
        <v>286</v>
      </c>
      <c r="B249" s="52">
        <v>2144</v>
      </c>
      <c r="C249" s="52">
        <v>14071</v>
      </c>
      <c r="D249" s="110">
        <v>656.3</v>
      </c>
      <c r="E249" s="52">
        <v>255</v>
      </c>
      <c r="F249" s="52">
        <v>219</v>
      </c>
      <c r="G249" s="52">
        <v>36</v>
      </c>
      <c r="H249" s="52">
        <v>4867</v>
      </c>
      <c r="I249" s="111">
        <f t="shared" si="22"/>
        <v>227.00559701492534</v>
      </c>
      <c r="J249" s="250">
        <v>39</v>
      </c>
      <c r="K249" s="257">
        <f t="shared" si="17"/>
        <v>10.21455223880597</v>
      </c>
      <c r="L249" s="129"/>
      <c r="M249" s="143"/>
    </row>
    <row r="250" spans="1:13" ht="15">
      <c r="A250" s="43" t="s">
        <v>287</v>
      </c>
      <c r="B250" s="52">
        <v>3922</v>
      </c>
      <c r="C250" s="52">
        <v>11959</v>
      </c>
      <c r="D250" s="110">
        <v>304.9</v>
      </c>
      <c r="E250" s="52">
        <v>280</v>
      </c>
      <c r="F250" s="52">
        <v>107</v>
      </c>
      <c r="G250" s="52">
        <v>173</v>
      </c>
      <c r="H250" s="52">
        <v>9471</v>
      </c>
      <c r="I250" s="111">
        <f t="shared" si="22"/>
        <v>241.48393676695562</v>
      </c>
      <c r="J250" s="250">
        <v>402</v>
      </c>
      <c r="K250" s="257">
        <f t="shared" si="17"/>
        <v>2.7281998980112188</v>
      </c>
      <c r="L250" s="129"/>
      <c r="M250" s="143"/>
    </row>
    <row r="251" spans="1:13" ht="15">
      <c r="A251" s="43" t="s">
        <v>288</v>
      </c>
      <c r="B251" s="52">
        <v>6064</v>
      </c>
      <c r="C251" s="52">
        <v>25967</v>
      </c>
      <c r="D251" s="110">
        <v>428.2</v>
      </c>
      <c r="E251" s="52">
        <v>711</v>
      </c>
      <c r="F251" s="52">
        <v>667</v>
      </c>
      <c r="G251" s="52">
        <v>44</v>
      </c>
      <c r="H251" s="52">
        <v>7152</v>
      </c>
      <c r="I251" s="111">
        <f t="shared" si="22"/>
        <v>117.94195250659631</v>
      </c>
      <c r="J251" s="250">
        <v>238</v>
      </c>
      <c r="K251" s="257">
        <f t="shared" si="17"/>
        <v>10.99934036939314</v>
      </c>
      <c r="L251" s="129"/>
      <c r="M251" s="143"/>
    </row>
    <row r="252" spans="1:13" ht="15">
      <c r="A252" s="43" t="s">
        <v>289</v>
      </c>
      <c r="B252" s="52">
        <v>4091</v>
      </c>
      <c r="C252" s="52">
        <v>9801</v>
      </c>
      <c r="D252" s="110">
        <v>239.6</v>
      </c>
      <c r="E252" s="52">
        <v>241</v>
      </c>
      <c r="F252" s="52">
        <v>173</v>
      </c>
      <c r="G252" s="52">
        <v>68</v>
      </c>
      <c r="H252" s="52">
        <v>8959</v>
      </c>
      <c r="I252" s="111">
        <f t="shared" si="22"/>
        <v>218.9929112686385</v>
      </c>
      <c r="J252" s="250">
        <v>92</v>
      </c>
      <c r="K252" s="257">
        <f t="shared" si="17"/>
        <v>4.228794915668541</v>
      </c>
      <c r="L252" s="129"/>
      <c r="M252" s="143"/>
    </row>
    <row r="253" spans="1:13" ht="15">
      <c r="A253" s="43" t="s">
        <v>290</v>
      </c>
      <c r="B253" s="52">
        <v>2703</v>
      </c>
      <c r="C253" s="52">
        <v>11892</v>
      </c>
      <c r="D253" s="110">
        <v>440</v>
      </c>
      <c r="E253" s="52">
        <v>240</v>
      </c>
      <c r="F253" s="52">
        <v>115</v>
      </c>
      <c r="G253" s="52">
        <v>125</v>
      </c>
      <c r="H253" s="52">
        <v>3654</v>
      </c>
      <c r="I253" s="111">
        <f t="shared" si="22"/>
        <v>135.1831298557159</v>
      </c>
      <c r="J253" s="250">
        <v>51</v>
      </c>
      <c r="K253" s="257">
        <f t="shared" si="17"/>
        <v>4.254532001479838</v>
      </c>
      <c r="L253" s="129"/>
      <c r="M253" s="143"/>
    </row>
    <row r="254" spans="1:13" ht="15">
      <c r="A254" s="43" t="s">
        <v>291</v>
      </c>
      <c r="B254" s="52">
        <v>13402</v>
      </c>
      <c r="C254" s="52">
        <v>85285</v>
      </c>
      <c r="D254" s="110">
        <v>636.4</v>
      </c>
      <c r="E254" s="52">
        <v>1248</v>
      </c>
      <c r="F254" s="52">
        <v>508</v>
      </c>
      <c r="G254" s="52">
        <v>740</v>
      </c>
      <c r="H254" s="52">
        <v>64240</v>
      </c>
      <c r="I254" s="111">
        <f t="shared" si="22"/>
        <v>479.3314430681987</v>
      </c>
      <c r="J254" s="250">
        <v>2145</v>
      </c>
      <c r="K254" s="257">
        <f t="shared" si="17"/>
        <v>3.790479032980152</v>
      </c>
      <c r="L254" s="129"/>
      <c r="M254" s="143"/>
    </row>
    <row r="255" spans="1:13" ht="15">
      <c r="A255" s="43" t="s">
        <v>292</v>
      </c>
      <c r="B255" s="52">
        <f>SUM(B247:B254)</f>
        <v>39316</v>
      </c>
      <c r="C255" s="52">
        <v>173504</v>
      </c>
      <c r="D255" s="110">
        <v>441.3</v>
      </c>
      <c r="E255" s="52">
        <v>3502</v>
      </c>
      <c r="F255" s="52">
        <v>2214</v>
      </c>
      <c r="G255" s="52">
        <v>1288</v>
      </c>
      <c r="H255" s="52">
        <v>115208</v>
      </c>
      <c r="I255" s="111">
        <f t="shared" si="22"/>
        <v>293.03082714416524</v>
      </c>
      <c r="J255" s="250">
        <v>4830</v>
      </c>
      <c r="K255" s="257">
        <f t="shared" si="17"/>
        <v>5.6312951470139385</v>
      </c>
      <c r="L255" s="129"/>
      <c r="M255" s="143"/>
    </row>
    <row r="256" spans="1:13" ht="15" customHeight="1">
      <c r="A256" s="155"/>
      <c r="B256" s="156"/>
      <c r="C256" s="156"/>
      <c r="D256" s="156"/>
      <c r="E256" s="156"/>
      <c r="F256" s="156"/>
      <c r="G256" s="156"/>
      <c r="H256" s="156"/>
      <c r="I256" s="136"/>
      <c r="J256" s="156"/>
      <c r="K256" s="257" t="e">
        <f t="shared" si="17"/>
        <v>#DIV/0!</v>
      </c>
      <c r="L256" s="129"/>
      <c r="M256" s="138"/>
    </row>
    <row r="257" spans="1:13" ht="15">
      <c r="A257" s="43" t="s">
        <v>293</v>
      </c>
      <c r="B257" s="51">
        <v>66234</v>
      </c>
      <c r="C257" s="51">
        <v>235796</v>
      </c>
      <c r="D257" s="51">
        <v>356</v>
      </c>
      <c r="E257" s="51">
        <v>3432</v>
      </c>
      <c r="F257" s="51">
        <v>1503</v>
      </c>
      <c r="G257" s="51">
        <v>1706</v>
      </c>
      <c r="H257" s="51">
        <v>260383</v>
      </c>
      <c r="I257" s="111">
        <f>(H257/B257)*100</f>
        <v>393.1258870066733</v>
      </c>
      <c r="J257" s="248">
        <v>53662</v>
      </c>
      <c r="K257" s="257">
        <f t="shared" si="17"/>
        <v>2.2692272850801705</v>
      </c>
      <c r="L257" s="129"/>
      <c r="M257" s="143"/>
    </row>
    <row r="258" spans="1:13" ht="15" customHeight="1">
      <c r="A258" s="44"/>
      <c r="B258" s="136"/>
      <c r="C258" s="136"/>
      <c r="D258" s="136"/>
      <c r="E258" s="136"/>
      <c r="F258" s="136"/>
      <c r="G258" s="136"/>
      <c r="H258" s="136"/>
      <c r="I258" s="136"/>
      <c r="J258" s="136"/>
      <c r="K258" s="257" t="e">
        <f t="shared" si="17"/>
        <v>#DIV/0!</v>
      </c>
      <c r="L258" s="129"/>
      <c r="M258" s="138"/>
    </row>
    <row r="259" spans="1:13" ht="15">
      <c r="A259" s="43" t="s">
        <v>294</v>
      </c>
      <c r="B259" s="51">
        <v>4999</v>
      </c>
      <c r="C259" s="51">
        <v>21875</v>
      </c>
      <c r="D259" s="51">
        <v>437.6</v>
      </c>
      <c r="E259" s="51">
        <v>404</v>
      </c>
      <c r="F259" s="51">
        <v>294</v>
      </c>
      <c r="G259" s="51">
        <v>110</v>
      </c>
      <c r="H259" s="51">
        <v>7580</v>
      </c>
      <c r="I259" s="111">
        <f aca="true" t="shared" si="23" ref="I259:I274">(H259/B259)*100</f>
        <v>151.63032606521304</v>
      </c>
      <c r="J259" s="248">
        <v>65</v>
      </c>
      <c r="K259" s="257">
        <f t="shared" si="17"/>
        <v>5.881176235247049</v>
      </c>
      <c r="L259" s="129"/>
      <c r="M259" s="143"/>
    </row>
    <row r="260" spans="1:13" ht="15">
      <c r="A260" s="43" t="s">
        <v>295</v>
      </c>
      <c r="B260" s="51">
        <v>4416</v>
      </c>
      <c r="C260" s="51">
        <v>8771</v>
      </c>
      <c r="D260" s="51">
        <v>198.6</v>
      </c>
      <c r="E260" s="51">
        <v>487</v>
      </c>
      <c r="F260" s="51">
        <v>437</v>
      </c>
      <c r="G260" s="51">
        <v>50</v>
      </c>
      <c r="H260" s="51">
        <v>12725</v>
      </c>
      <c r="I260" s="111">
        <f t="shared" si="23"/>
        <v>288.15670289855075</v>
      </c>
      <c r="J260" s="248">
        <v>151</v>
      </c>
      <c r="K260" s="257">
        <f t="shared" si="17"/>
        <v>9.895833333333332</v>
      </c>
      <c r="L260" s="129"/>
      <c r="M260" s="143"/>
    </row>
    <row r="261" spans="1:13" ht="15">
      <c r="A261" s="43" t="s">
        <v>296</v>
      </c>
      <c r="B261" s="51">
        <v>5377</v>
      </c>
      <c r="C261" s="51">
        <v>11326</v>
      </c>
      <c r="D261" s="51">
        <v>210.6</v>
      </c>
      <c r="E261" s="51">
        <v>360</v>
      </c>
      <c r="F261" s="51">
        <v>196</v>
      </c>
      <c r="G261" s="51">
        <v>164</v>
      </c>
      <c r="H261" s="51">
        <v>26344</v>
      </c>
      <c r="I261" s="111">
        <f t="shared" si="23"/>
        <v>489.9386274874465</v>
      </c>
      <c r="J261" s="248">
        <v>1225</v>
      </c>
      <c r="K261" s="257">
        <f t="shared" si="17"/>
        <v>3.6451552910544915</v>
      </c>
      <c r="L261" s="129"/>
      <c r="M261" s="143"/>
    </row>
    <row r="262" spans="1:13" ht="15">
      <c r="A262" s="43" t="s">
        <v>297</v>
      </c>
      <c r="B262" s="51">
        <v>6337</v>
      </c>
      <c r="C262" s="51">
        <v>31316</v>
      </c>
      <c r="D262" s="51">
        <v>495.9</v>
      </c>
      <c r="E262" s="51">
        <v>613</v>
      </c>
      <c r="F262" s="51">
        <v>431</v>
      </c>
      <c r="G262" s="51">
        <v>182</v>
      </c>
      <c r="H262" s="51">
        <v>17656</v>
      </c>
      <c r="I262" s="111">
        <f t="shared" si="23"/>
        <v>278.6176424175477</v>
      </c>
      <c r="J262" s="248">
        <v>2650</v>
      </c>
      <c r="K262" s="257">
        <f aca="true" t="shared" si="24" ref="K262:K274">(F262/B262)*100</f>
        <v>6.801325548366735</v>
      </c>
      <c r="L262" s="129"/>
      <c r="M262" s="143"/>
    </row>
    <row r="263" spans="1:13" ht="15">
      <c r="A263" s="43" t="s">
        <v>298</v>
      </c>
      <c r="B263" s="51">
        <v>6019</v>
      </c>
      <c r="C263" s="51">
        <v>12708</v>
      </c>
      <c r="D263" s="51">
        <v>211.1</v>
      </c>
      <c r="E263" s="51">
        <v>719</v>
      </c>
      <c r="F263" s="51">
        <v>623</v>
      </c>
      <c r="G263" s="51">
        <v>96</v>
      </c>
      <c r="H263" s="51">
        <v>16569</v>
      </c>
      <c r="I263" s="111">
        <f t="shared" si="23"/>
        <v>275.2782854294733</v>
      </c>
      <c r="J263" s="248">
        <v>50</v>
      </c>
      <c r="K263" s="257">
        <f t="shared" si="24"/>
        <v>10.350556570858947</v>
      </c>
      <c r="L263" s="129"/>
      <c r="M263" s="143"/>
    </row>
    <row r="264" spans="1:13" ht="15">
      <c r="A264" s="43" t="s">
        <v>299</v>
      </c>
      <c r="B264" s="51">
        <v>5774</v>
      </c>
      <c r="C264" s="51">
        <v>21840</v>
      </c>
      <c r="D264" s="51">
        <v>378.2</v>
      </c>
      <c r="E264" s="51">
        <v>218</v>
      </c>
      <c r="F264" s="51">
        <v>65</v>
      </c>
      <c r="G264" s="51">
        <v>153</v>
      </c>
      <c r="H264" s="51">
        <v>8104</v>
      </c>
      <c r="I264" s="111">
        <f t="shared" si="23"/>
        <v>140.35330793210946</v>
      </c>
      <c r="J264" s="248">
        <v>0</v>
      </c>
      <c r="K264" s="257">
        <f t="shared" si="24"/>
        <v>1.1257360581918947</v>
      </c>
      <c r="L264" s="129"/>
      <c r="M264" s="143"/>
    </row>
    <row r="265" spans="1:13" ht="15">
      <c r="A265" s="43" t="s">
        <v>300</v>
      </c>
      <c r="B265" s="51">
        <v>6265</v>
      </c>
      <c r="C265" s="51">
        <v>21635</v>
      </c>
      <c r="D265" s="51">
        <v>345.3</v>
      </c>
      <c r="E265" s="51">
        <v>718</v>
      </c>
      <c r="F265" s="51">
        <v>484</v>
      </c>
      <c r="G265" s="51">
        <v>234</v>
      </c>
      <c r="H265" s="51">
        <v>22706</v>
      </c>
      <c r="I265" s="111">
        <f t="shared" si="23"/>
        <v>362.42617717478055</v>
      </c>
      <c r="J265" s="248">
        <v>357</v>
      </c>
      <c r="K265" s="257">
        <f t="shared" si="24"/>
        <v>7.7254588986432555</v>
      </c>
      <c r="L265" s="129"/>
      <c r="M265" s="143"/>
    </row>
    <row r="266" spans="1:13" ht="15">
      <c r="A266" s="43" t="s">
        <v>301</v>
      </c>
      <c r="B266" s="51">
        <v>6672</v>
      </c>
      <c r="C266" s="51">
        <v>16553</v>
      </c>
      <c r="D266" s="51">
        <v>248.1</v>
      </c>
      <c r="E266" s="51">
        <v>494</v>
      </c>
      <c r="F266" s="51">
        <v>185</v>
      </c>
      <c r="G266" s="51">
        <v>309</v>
      </c>
      <c r="H266" s="51">
        <v>10026</v>
      </c>
      <c r="I266" s="111">
        <f t="shared" si="23"/>
        <v>150.26978417266187</v>
      </c>
      <c r="J266" s="248">
        <v>47</v>
      </c>
      <c r="K266" s="257">
        <f t="shared" si="24"/>
        <v>2.772781774580336</v>
      </c>
      <c r="L266" s="129"/>
      <c r="M266" s="143"/>
    </row>
    <row r="267" spans="1:13" ht="15">
      <c r="A267" s="43" t="s">
        <v>302</v>
      </c>
      <c r="B267" s="51">
        <v>5421</v>
      </c>
      <c r="C267" s="51">
        <v>12763</v>
      </c>
      <c r="D267" s="51">
        <v>235.4</v>
      </c>
      <c r="E267" s="51">
        <v>360</v>
      </c>
      <c r="F267" s="51">
        <v>221</v>
      </c>
      <c r="G267" s="51">
        <v>139</v>
      </c>
      <c r="H267" s="51">
        <v>18725</v>
      </c>
      <c r="I267" s="111">
        <f t="shared" si="23"/>
        <v>345.4159749123778</v>
      </c>
      <c r="J267" s="248">
        <v>68</v>
      </c>
      <c r="K267" s="257">
        <f t="shared" si="24"/>
        <v>4.07673860911271</v>
      </c>
      <c r="L267" s="129"/>
      <c r="M267" s="143"/>
    </row>
    <row r="268" spans="1:13" ht="15">
      <c r="A268" s="43" t="s">
        <v>303</v>
      </c>
      <c r="B268" s="51">
        <v>5410</v>
      </c>
      <c r="C268" s="51">
        <v>24768</v>
      </c>
      <c r="D268" s="51">
        <v>457.8</v>
      </c>
      <c r="E268" s="51">
        <v>709</v>
      </c>
      <c r="F268" s="51">
        <v>579</v>
      </c>
      <c r="G268" s="51">
        <v>130</v>
      </c>
      <c r="H268" s="51">
        <v>6147</v>
      </c>
      <c r="I268" s="111">
        <f t="shared" si="23"/>
        <v>113.62292051756006</v>
      </c>
      <c r="J268" s="248">
        <v>83</v>
      </c>
      <c r="K268" s="257">
        <f t="shared" si="24"/>
        <v>10.702402957486138</v>
      </c>
      <c r="L268" s="129"/>
      <c r="M268" s="143"/>
    </row>
    <row r="269" spans="1:13" ht="15">
      <c r="A269" s="43" t="s">
        <v>304</v>
      </c>
      <c r="B269" s="51">
        <v>4862</v>
      </c>
      <c r="C269" s="51">
        <v>23812</v>
      </c>
      <c r="D269" s="51">
        <v>489.6</v>
      </c>
      <c r="E269" s="51">
        <v>675</v>
      </c>
      <c r="F269" s="51">
        <v>605</v>
      </c>
      <c r="G269" s="51">
        <v>70</v>
      </c>
      <c r="H269" s="51">
        <v>18979</v>
      </c>
      <c r="I269" s="111">
        <f t="shared" si="23"/>
        <v>390.35376388317565</v>
      </c>
      <c r="J269" s="248">
        <v>301</v>
      </c>
      <c r="K269" s="257">
        <f t="shared" si="24"/>
        <v>12.44343891402715</v>
      </c>
      <c r="L269" s="129"/>
      <c r="M269" s="143"/>
    </row>
    <row r="270" spans="1:13" ht="15">
      <c r="A270" s="43" t="s">
        <v>305</v>
      </c>
      <c r="B270" s="51">
        <v>21128</v>
      </c>
      <c r="C270" s="51">
        <v>48755</v>
      </c>
      <c r="D270" s="51">
        <v>230.8</v>
      </c>
      <c r="E270" s="51">
        <v>2443</v>
      </c>
      <c r="F270" s="51">
        <v>2133</v>
      </c>
      <c r="G270" s="51">
        <v>310</v>
      </c>
      <c r="H270" s="51">
        <v>46695</v>
      </c>
      <c r="I270" s="111">
        <f t="shared" si="23"/>
        <v>221.01003407800076</v>
      </c>
      <c r="J270" s="248">
        <v>635</v>
      </c>
      <c r="K270" s="257">
        <f t="shared" si="24"/>
        <v>10.09560772434684</v>
      </c>
      <c r="L270" s="129"/>
      <c r="M270" s="143"/>
    </row>
    <row r="271" spans="1:13" ht="15">
      <c r="A271" s="43" t="s">
        <v>306</v>
      </c>
      <c r="B271" s="51">
        <v>7253</v>
      </c>
      <c r="C271" s="51">
        <v>16877</v>
      </c>
      <c r="D271" s="51">
        <v>232.7</v>
      </c>
      <c r="E271" s="51">
        <v>461</v>
      </c>
      <c r="F271" s="51">
        <v>381</v>
      </c>
      <c r="G271" s="51">
        <v>80</v>
      </c>
      <c r="H271" s="51">
        <v>12245</v>
      </c>
      <c r="I271" s="111">
        <f t="shared" si="23"/>
        <v>168.8266924031435</v>
      </c>
      <c r="J271" s="248">
        <v>134</v>
      </c>
      <c r="K271" s="257">
        <f t="shared" si="24"/>
        <v>5.252998759134151</v>
      </c>
      <c r="L271" s="129"/>
      <c r="M271" s="143"/>
    </row>
    <row r="272" spans="1:13" ht="15">
      <c r="A272" s="43" t="s">
        <v>307</v>
      </c>
      <c r="B272" s="51">
        <v>11832</v>
      </c>
      <c r="C272" s="51">
        <v>17304</v>
      </c>
      <c r="D272" s="51">
        <v>146.2</v>
      </c>
      <c r="E272" s="51">
        <v>990</v>
      </c>
      <c r="F272" s="51">
        <v>823</v>
      </c>
      <c r="G272" s="51">
        <v>167</v>
      </c>
      <c r="H272" s="51">
        <v>35489</v>
      </c>
      <c r="I272" s="111">
        <f t="shared" si="23"/>
        <v>299.9408384043273</v>
      </c>
      <c r="J272" s="248">
        <v>628</v>
      </c>
      <c r="K272" s="257">
        <f t="shared" si="24"/>
        <v>6.955713319810683</v>
      </c>
      <c r="L272" s="129"/>
      <c r="M272" s="143"/>
    </row>
    <row r="273" spans="1:13" ht="15">
      <c r="A273" s="43" t="s">
        <v>308</v>
      </c>
      <c r="B273" s="51">
        <v>7134</v>
      </c>
      <c r="C273" s="51">
        <v>13731</v>
      </c>
      <c r="D273" s="51">
        <v>192.5</v>
      </c>
      <c r="E273" s="51">
        <v>717</v>
      </c>
      <c r="F273" s="51">
        <v>622</v>
      </c>
      <c r="G273" s="51">
        <v>95</v>
      </c>
      <c r="H273" s="51">
        <v>28018</v>
      </c>
      <c r="I273" s="111">
        <f t="shared" si="23"/>
        <v>392.7389963554808</v>
      </c>
      <c r="J273" s="248">
        <v>418</v>
      </c>
      <c r="K273" s="257">
        <f t="shared" si="24"/>
        <v>8.718811326044294</v>
      </c>
      <c r="L273" s="129"/>
      <c r="M273" s="143"/>
    </row>
    <row r="274" spans="1:13" ht="15">
      <c r="A274" s="43" t="s">
        <v>309</v>
      </c>
      <c r="B274" s="51">
        <f>SUM(B259:B273)</f>
        <v>108899</v>
      </c>
      <c r="C274" s="51">
        <f>SUM(C259:C273)</f>
        <v>304034</v>
      </c>
      <c r="D274" s="51">
        <v>279.4</v>
      </c>
      <c r="E274" s="51">
        <f>SUM(E259:E273)</f>
        <v>10368</v>
      </c>
      <c r="F274" s="51">
        <f>SUM(F259:F273)</f>
        <v>8079</v>
      </c>
      <c r="G274" s="51">
        <f>SUM(G259:G273)</f>
        <v>2289</v>
      </c>
      <c r="H274" s="51">
        <v>288008</v>
      </c>
      <c r="I274" s="111">
        <f t="shared" si="23"/>
        <v>264.4725846885646</v>
      </c>
      <c r="J274" s="248">
        <f>SUM(J259:J273)</f>
        <v>6812</v>
      </c>
      <c r="K274" s="257">
        <f t="shared" si="24"/>
        <v>7.4188009072626935</v>
      </c>
      <c r="L274" s="129"/>
      <c r="M274" s="143"/>
    </row>
    <row r="275" spans="1:13" ht="15" customHeight="1">
      <c r="A275" s="135"/>
      <c r="B275" s="136"/>
      <c r="C275" s="136"/>
      <c r="D275" s="136"/>
      <c r="E275" s="136"/>
      <c r="F275" s="136"/>
      <c r="G275" s="136"/>
      <c r="H275" s="136"/>
      <c r="I275" s="136"/>
      <c r="J275" s="136"/>
      <c r="K275" s="258"/>
      <c r="L275" s="129"/>
      <c r="M275" s="138"/>
    </row>
    <row r="282" spans="1:5" ht="11.25">
      <c r="A282" s="297" t="s">
        <v>319</v>
      </c>
      <c r="B282" s="297"/>
      <c r="C282" s="297"/>
      <c r="D282" s="297"/>
      <c r="E282" s="297"/>
    </row>
    <row r="283" spans="1:5" ht="11.25">
      <c r="A283" s="297"/>
      <c r="B283" s="297"/>
      <c r="C283" s="297"/>
      <c r="D283" s="297"/>
      <c r="E283" s="297"/>
    </row>
  </sheetData>
  <sheetProtection/>
  <mergeCells count="14">
    <mergeCell ref="A1:K1"/>
    <mergeCell ref="M3:M4"/>
    <mergeCell ref="A282:E283"/>
    <mergeCell ref="A2:A4"/>
    <mergeCell ref="B2:B4"/>
    <mergeCell ref="C2:C4"/>
    <mergeCell ref="D2:D4"/>
    <mergeCell ref="E2:G2"/>
    <mergeCell ref="H2:H4"/>
    <mergeCell ref="I2:I4"/>
    <mergeCell ref="J2:J4"/>
    <mergeCell ref="E3:E4"/>
    <mergeCell ref="F3:G3"/>
    <mergeCell ref="K2:K4"/>
  </mergeCells>
  <printOptions/>
  <pageMargins left="0.16" right="0.21" top="0.3" bottom="0.26" header="0.16" footer="0.1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5"/>
  <sheetViews>
    <sheetView zoomScalePageLayoutView="0" workbookViewId="0" topLeftCell="A262">
      <selection activeCell="J8" sqref="J8"/>
    </sheetView>
  </sheetViews>
  <sheetFormatPr defaultColWidth="9.25390625" defaultRowHeight="12.75"/>
  <cols>
    <col min="1" max="1" width="30.25390625" style="3" customWidth="1"/>
    <col min="2" max="2" width="11.75390625" style="3" customWidth="1"/>
    <col min="3" max="3" width="10.125" style="3" customWidth="1"/>
    <col min="4" max="4" width="10.25390625" style="3" customWidth="1"/>
    <col min="5" max="5" width="13.25390625" style="3" customWidth="1"/>
    <col min="6" max="6" width="11.625" style="3" customWidth="1"/>
    <col min="7" max="7" width="12.00390625" style="3" customWidth="1"/>
    <col min="8" max="8" width="8.125" style="3" customWidth="1"/>
    <col min="9" max="16384" width="9.25390625" style="3" customWidth="1"/>
  </cols>
  <sheetData>
    <row r="1" spans="1:8" s="10" customFormat="1" ht="19.5" customHeight="1">
      <c r="A1" s="265" t="s">
        <v>74</v>
      </c>
      <c r="B1" s="266"/>
      <c r="C1" s="266"/>
      <c r="D1" s="266"/>
      <c r="E1" s="266"/>
      <c r="F1" s="266"/>
      <c r="G1" s="267"/>
      <c r="H1" s="8"/>
    </row>
    <row r="2" spans="1:8" s="11" customFormat="1" ht="33" customHeight="1">
      <c r="A2" s="298" t="s">
        <v>7</v>
      </c>
      <c r="B2" s="292" t="s">
        <v>24</v>
      </c>
      <c r="C2" s="307" t="s">
        <v>25</v>
      </c>
      <c r="D2" s="283"/>
      <c r="E2" s="283"/>
      <c r="F2" s="269" t="s">
        <v>26</v>
      </c>
      <c r="G2" s="268" t="s">
        <v>27</v>
      </c>
      <c r="H2" s="5"/>
    </row>
    <row r="3" spans="1:8" s="11" customFormat="1" ht="21" customHeight="1">
      <c r="A3" s="299"/>
      <c r="B3" s="292"/>
      <c r="C3" s="269" t="s">
        <v>5</v>
      </c>
      <c r="D3" s="292" t="s">
        <v>12</v>
      </c>
      <c r="E3" s="293"/>
      <c r="F3" s="270"/>
      <c r="G3" s="306"/>
      <c r="H3" s="5"/>
    </row>
    <row r="4" spans="1:8" s="11" customFormat="1" ht="43.5" customHeight="1">
      <c r="A4" s="299"/>
      <c r="B4" s="303"/>
      <c r="C4" s="302"/>
      <c r="D4" s="21" t="s">
        <v>11</v>
      </c>
      <c r="E4" s="21" t="s">
        <v>21</v>
      </c>
      <c r="F4" s="270"/>
      <c r="G4" s="306"/>
      <c r="H4" s="5"/>
    </row>
    <row r="5" spans="1:8" s="11" customFormat="1" ht="11.25" customHeight="1">
      <c r="A5" s="28">
        <v>0</v>
      </c>
      <c r="B5" s="30">
        <v>1</v>
      </c>
      <c r="C5" s="29">
        <v>2</v>
      </c>
      <c r="D5" s="31">
        <v>3</v>
      </c>
      <c r="E5" s="31">
        <v>4</v>
      </c>
      <c r="F5" s="31">
        <v>5</v>
      </c>
      <c r="G5" s="28">
        <v>6</v>
      </c>
      <c r="H5" s="5"/>
    </row>
    <row r="6" spans="1:8" s="10" customFormat="1" ht="20.25" customHeight="1">
      <c r="A6" s="43" t="s">
        <v>79</v>
      </c>
      <c r="B6" s="128">
        <f aca="true" t="shared" si="0" ref="B6:G6">B8+B10+B31+B47+B49+B66+B77+B86+B99+B111+B127+B146+B148+B157+B170+B180+B190+B204+B214+B223+B230+B245+B255+B257+B274</f>
        <v>318433</v>
      </c>
      <c r="C6" s="128">
        <f t="shared" si="0"/>
        <v>12532</v>
      </c>
      <c r="D6" s="128">
        <f t="shared" si="0"/>
        <v>9464</v>
      </c>
      <c r="E6" s="128">
        <f t="shared" si="0"/>
        <v>608</v>
      </c>
      <c r="F6" s="128">
        <f t="shared" si="0"/>
        <v>103230</v>
      </c>
      <c r="G6" s="128">
        <f t="shared" si="0"/>
        <v>16665</v>
      </c>
      <c r="H6" s="15"/>
    </row>
    <row r="7" spans="1:8" s="10" customFormat="1" ht="20.25" customHeight="1">
      <c r="A7" s="135"/>
      <c r="B7" s="136"/>
      <c r="C7" s="136"/>
      <c r="D7" s="136"/>
      <c r="E7" s="136"/>
      <c r="F7" s="136"/>
      <c r="G7" s="137"/>
      <c r="H7" s="15"/>
    </row>
    <row r="8" spans="1:8" s="10" customFormat="1" ht="20.25" customHeight="1">
      <c r="A8" s="43" t="s">
        <v>80</v>
      </c>
      <c r="B8" s="125">
        <v>176140</v>
      </c>
      <c r="C8" s="125">
        <v>6351</v>
      </c>
      <c r="D8" s="125">
        <v>4012</v>
      </c>
      <c r="E8" s="125"/>
      <c r="F8" s="125"/>
      <c r="G8" s="125">
        <v>3063</v>
      </c>
      <c r="H8" s="15"/>
    </row>
    <row r="9" spans="1:8" s="10" customFormat="1" ht="20.25" customHeight="1">
      <c r="A9" s="212"/>
      <c r="B9" s="139"/>
      <c r="C9" s="139"/>
      <c r="D9" s="139"/>
      <c r="E9" s="139"/>
      <c r="F9" s="139"/>
      <c r="G9" s="140"/>
      <c r="H9" s="15"/>
    </row>
    <row r="10" spans="1:8" s="10" customFormat="1" ht="20.25" customHeight="1">
      <c r="A10" s="43" t="s">
        <v>81</v>
      </c>
      <c r="B10" s="51">
        <v>11561</v>
      </c>
      <c r="C10" s="51">
        <v>4</v>
      </c>
      <c r="D10" s="51">
        <v>4</v>
      </c>
      <c r="E10" s="51"/>
      <c r="F10" s="51">
        <v>433</v>
      </c>
      <c r="G10" s="51">
        <v>332</v>
      </c>
      <c r="H10" s="15"/>
    </row>
    <row r="11" spans="1:8" s="10" customFormat="1" ht="20.25" customHeight="1">
      <c r="A11" s="135"/>
      <c r="B11" s="136"/>
      <c r="C11" s="136"/>
      <c r="D11" s="136"/>
      <c r="E11" s="136"/>
      <c r="F11" s="136"/>
      <c r="G11" s="137"/>
      <c r="H11" s="15"/>
    </row>
    <row r="12" spans="1:8" s="10" customFormat="1" ht="20.25" customHeight="1">
      <c r="A12" s="43" t="s">
        <v>321</v>
      </c>
      <c r="B12" s="51"/>
      <c r="C12" s="51"/>
      <c r="D12" s="51"/>
      <c r="E12" s="51"/>
      <c r="F12" s="51"/>
      <c r="G12" s="51"/>
      <c r="H12" s="15"/>
    </row>
    <row r="13" spans="1:7" ht="15">
      <c r="A13" s="43" t="s">
        <v>82</v>
      </c>
      <c r="B13" s="51"/>
      <c r="C13" s="51"/>
      <c r="D13" s="51"/>
      <c r="E13" s="51"/>
      <c r="F13" s="51"/>
      <c r="G13" s="51"/>
    </row>
    <row r="14" spans="1:7" s="13" customFormat="1" ht="15">
      <c r="A14" s="43" t="s">
        <v>83</v>
      </c>
      <c r="B14" s="51"/>
      <c r="C14" s="51"/>
      <c r="D14" s="51"/>
      <c r="E14" s="51"/>
      <c r="F14" s="51"/>
      <c r="G14" s="51"/>
    </row>
    <row r="15" spans="1:7" ht="15">
      <c r="A15" s="43" t="s">
        <v>84</v>
      </c>
      <c r="B15" s="51"/>
      <c r="C15" s="51"/>
      <c r="D15" s="51"/>
      <c r="E15" s="51"/>
      <c r="F15" s="51"/>
      <c r="G15" s="51"/>
    </row>
    <row r="16" spans="1:7" ht="15">
      <c r="A16" s="43" t="s">
        <v>85</v>
      </c>
      <c r="B16" s="51">
        <v>112</v>
      </c>
      <c r="C16" s="51">
        <v>10</v>
      </c>
      <c r="D16" s="51">
        <v>10</v>
      </c>
      <c r="E16" s="51"/>
      <c r="F16" s="51"/>
      <c r="G16" s="51"/>
    </row>
    <row r="17" spans="1:7" ht="15">
      <c r="A17" s="43" t="s">
        <v>86</v>
      </c>
      <c r="B17" s="51">
        <v>14</v>
      </c>
      <c r="C17" s="51"/>
      <c r="D17" s="51"/>
      <c r="E17" s="51"/>
      <c r="F17" s="51"/>
      <c r="G17" s="51"/>
    </row>
    <row r="18" spans="1:7" ht="15">
      <c r="A18" s="43" t="s">
        <v>87</v>
      </c>
      <c r="B18" s="51"/>
      <c r="C18" s="51"/>
      <c r="D18" s="51"/>
      <c r="E18" s="51"/>
      <c r="F18" s="51"/>
      <c r="G18" s="51"/>
    </row>
    <row r="19" spans="1:7" ht="15">
      <c r="A19" s="43" t="s">
        <v>88</v>
      </c>
      <c r="B19" s="51">
        <v>193</v>
      </c>
      <c r="C19" s="51"/>
      <c r="D19" s="51"/>
      <c r="E19" s="51"/>
      <c r="F19" s="51">
        <v>130</v>
      </c>
      <c r="G19" s="51">
        <v>106</v>
      </c>
    </row>
    <row r="20" spans="1:7" ht="15">
      <c r="A20" s="43" t="s">
        <v>89</v>
      </c>
      <c r="B20" s="51">
        <v>1</v>
      </c>
      <c r="C20" s="51"/>
      <c r="D20" s="51"/>
      <c r="E20" s="51"/>
      <c r="F20" s="51"/>
      <c r="G20" s="51"/>
    </row>
    <row r="21" spans="1:7" ht="15">
      <c r="A21" s="43" t="s">
        <v>90</v>
      </c>
      <c r="B21" s="51"/>
      <c r="C21" s="51"/>
      <c r="D21" s="51"/>
      <c r="E21" s="51"/>
      <c r="F21" s="51"/>
      <c r="G21" s="51"/>
    </row>
    <row r="22" spans="1:7" ht="15">
      <c r="A22" s="43" t="s">
        <v>91</v>
      </c>
      <c r="B22" s="51"/>
      <c r="C22" s="51"/>
      <c r="D22" s="51"/>
      <c r="E22" s="51"/>
      <c r="F22" s="51"/>
      <c r="G22" s="51"/>
    </row>
    <row r="23" spans="1:7" ht="15">
      <c r="A23" s="43" t="s">
        <v>92</v>
      </c>
      <c r="B23" s="51">
        <v>2</v>
      </c>
      <c r="C23" s="51"/>
      <c r="D23" s="51"/>
      <c r="E23" s="51"/>
      <c r="F23" s="51"/>
      <c r="G23" s="51"/>
    </row>
    <row r="24" spans="1:7" ht="15">
      <c r="A24" s="43" t="s">
        <v>93</v>
      </c>
      <c r="B24" s="51"/>
      <c r="C24" s="51"/>
      <c r="D24" s="51"/>
      <c r="E24" s="51"/>
      <c r="F24" s="51"/>
      <c r="G24" s="51"/>
    </row>
    <row r="25" spans="1:7" ht="15">
      <c r="A25" s="43" t="s">
        <v>94</v>
      </c>
      <c r="B25" s="51">
        <v>1</v>
      </c>
      <c r="C25" s="51"/>
      <c r="D25" s="51"/>
      <c r="E25" s="51"/>
      <c r="F25" s="51"/>
      <c r="G25" s="51"/>
    </row>
    <row r="26" spans="1:7" ht="15">
      <c r="A26" s="43" t="s">
        <v>95</v>
      </c>
      <c r="B26" s="51"/>
      <c r="C26" s="51"/>
      <c r="D26" s="51"/>
      <c r="E26" s="51"/>
      <c r="F26" s="51"/>
      <c r="G26" s="51"/>
    </row>
    <row r="27" spans="1:7" ht="15">
      <c r="A27" s="43" t="s">
        <v>96</v>
      </c>
      <c r="B27" s="51">
        <v>13</v>
      </c>
      <c r="C27" s="51"/>
      <c r="D27" s="51"/>
      <c r="E27" s="51"/>
      <c r="F27" s="51"/>
      <c r="G27" s="51"/>
    </row>
    <row r="28" spans="1:7" ht="15">
      <c r="A28" s="43" t="s">
        <v>97</v>
      </c>
      <c r="B28" s="51"/>
      <c r="C28" s="51"/>
      <c r="D28" s="51"/>
      <c r="E28" s="51"/>
      <c r="F28" s="51"/>
      <c r="G28" s="51"/>
    </row>
    <row r="29" spans="1:7" ht="15">
      <c r="A29" s="43" t="s">
        <v>98</v>
      </c>
      <c r="B29" s="51">
        <v>4</v>
      </c>
      <c r="C29" s="51"/>
      <c r="D29" s="51"/>
      <c r="E29" s="51"/>
      <c r="F29" s="51"/>
      <c r="G29" s="51"/>
    </row>
    <row r="30" spans="1:7" ht="15">
      <c r="A30" s="43" t="s">
        <v>99</v>
      </c>
      <c r="B30" s="51"/>
      <c r="C30" s="51"/>
      <c r="D30" s="51"/>
      <c r="E30" s="51"/>
      <c r="F30" s="51"/>
      <c r="G30" s="51"/>
    </row>
    <row r="31" spans="1:7" ht="15">
      <c r="A31" s="43" t="s">
        <v>100</v>
      </c>
      <c r="B31" s="51">
        <f aca="true" t="shared" si="1" ref="B31:G31">SUM(B12:B30)</f>
        <v>340</v>
      </c>
      <c r="C31" s="51">
        <f t="shared" si="1"/>
        <v>10</v>
      </c>
      <c r="D31" s="51">
        <f t="shared" si="1"/>
        <v>10</v>
      </c>
      <c r="E31" s="51"/>
      <c r="F31" s="51">
        <f t="shared" si="1"/>
        <v>130</v>
      </c>
      <c r="G31" s="51">
        <f t="shared" si="1"/>
        <v>106</v>
      </c>
    </row>
    <row r="32" spans="1:7" ht="15" customHeight="1">
      <c r="A32" s="135"/>
      <c r="B32" s="136"/>
      <c r="C32" s="136"/>
      <c r="D32" s="136"/>
      <c r="E32" s="136"/>
      <c r="F32" s="136"/>
      <c r="G32" s="137"/>
    </row>
    <row r="33" spans="1:7" ht="15">
      <c r="A33" s="43" t="s">
        <v>101</v>
      </c>
      <c r="B33" s="51">
        <v>32</v>
      </c>
      <c r="C33" s="51"/>
      <c r="D33" s="51"/>
      <c r="E33" s="51"/>
      <c r="F33" s="51"/>
      <c r="G33" s="51">
        <v>16</v>
      </c>
    </row>
    <row r="34" spans="1:7" ht="15">
      <c r="A34" s="43" t="s">
        <v>102</v>
      </c>
      <c r="B34" s="51"/>
      <c r="C34" s="51"/>
      <c r="D34" s="51"/>
      <c r="E34" s="51"/>
      <c r="F34" s="51"/>
      <c r="G34" s="51"/>
    </row>
    <row r="35" spans="1:7" ht="15">
      <c r="A35" s="43" t="s">
        <v>322</v>
      </c>
      <c r="B35" s="51"/>
      <c r="C35" s="51"/>
      <c r="D35" s="51"/>
      <c r="E35" s="51"/>
      <c r="F35" s="51"/>
      <c r="G35" s="51"/>
    </row>
    <row r="36" spans="1:7" ht="15">
      <c r="A36" s="43" t="s">
        <v>103</v>
      </c>
      <c r="B36" s="51"/>
      <c r="C36" s="51"/>
      <c r="D36" s="51"/>
      <c r="E36" s="51"/>
      <c r="F36" s="51"/>
      <c r="G36" s="51"/>
    </row>
    <row r="37" spans="1:7" ht="15">
      <c r="A37" s="43" t="s">
        <v>104</v>
      </c>
      <c r="B37" s="51"/>
      <c r="C37" s="51"/>
      <c r="D37" s="51"/>
      <c r="E37" s="51"/>
      <c r="F37" s="51"/>
      <c r="G37" s="51"/>
    </row>
    <row r="38" spans="1:7" ht="15">
      <c r="A38" s="43" t="s">
        <v>105</v>
      </c>
      <c r="B38" s="51"/>
      <c r="C38" s="51"/>
      <c r="D38" s="51"/>
      <c r="E38" s="51"/>
      <c r="F38" s="51"/>
      <c r="G38" s="51"/>
    </row>
    <row r="39" spans="1:7" ht="15">
      <c r="A39" s="43" t="s">
        <v>106</v>
      </c>
      <c r="B39" s="51"/>
      <c r="C39" s="51"/>
      <c r="D39" s="51"/>
      <c r="E39" s="51"/>
      <c r="F39" s="51"/>
      <c r="G39" s="51"/>
    </row>
    <row r="40" spans="1:7" ht="15">
      <c r="A40" s="43" t="s">
        <v>107</v>
      </c>
      <c r="B40" s="51"/>
      <c r="C40" s="51"/>
      <c r="D40" s="51"/>
      <c r="E40" s="51"/>
      <c r="F40" s="51"/>
      <c r="G40" s="51"/>
    </row>
    <row r="41" spans="1:7" ht="15">
      <c r="A41" s="43" t="s">
        <v>324</v>
      </c>
      <c r="B41" s="51">
        <v>3</v>
      </c>
      <c r="C41" s="51"/>
      <c r="D41" s="51"/>
      <c r="E41" s="51"/>
      <c r="F41" s="51"/>
      <c r="G41" s="51"/>
    </row>
    <row r="42" spans="1:7" ht="15">
      <c r="A42" s="43" t="s">
        <v>108</v>
      </c>
      <c r="B42" s="51"/>
      <c r="C42" s="51"/>
      <c r="D42" s="51"/>
      <c r="E42" s="51"/>
      <c r="F42" s="51"/>
      <c r="G42" s="51"/>
    </row>
    <row r="43" spans="1:7" ht="15">
      <c r="A43" s="43" t="s">
        <v>323</v>
      </c>
      <c r="B43" s="51"/>
      <c r="C43" s="51"/>
      <c r="D43" s="51"/>
      <c r="E43" s="51"/>
      <c r="F43" s="51"/>
      <c r="G43" s="51"/>
    </row>
    <row r="44" spans="1:7" ht="15">
      <c r="A44" s="43" t="s">
        <v>109</v>
      </c>
      <c r="B44" s="51"/>
      <c r="C44" s="51"/>
      <c r="D44" s="51"/>
      <c r="E44" s="51"/>
      <c r="F44" s="51"/>
      <c r="G44" s="51"/>
    </row>
    <row r="45" spans="1:7" ht="15">
      <c r="A45" s="43" t="s">
        <v>110</v>
      </c>
      <c r="B45" s="51">
        <v>3</v>
      </c>
      <c r="C45" s="51"/>
      <c r="D45" s="51"/>
      <c r="E45" s="51"/>
      <c r="F45" s="51"/>
      <c r="G45" s="51"/>
    </row>
    <row r="46" spans="1:7" ht="15">
      <c r="A46" s="43" t="s">
        <v>111</v>
      </c>
      <c r="B46" s="51">
        <v>29</v>
      </c>
      <c r="C46" s="51"/>
      <c r="D46" s="51"/>
      <c r="E46" s="51"/>
      <c r="F46" s="51"/>
      <c r="G46" s="51"/>
    </row>
    <row r="47" spans="1:7" ht="15">
      <c r="A47" s="43" t="s">
        <v>112</v>
      </c>
      <c r="B47" s="51">
        <v>67</v>
      </c>
      <c r="C47" s="51"/>
      <c r="D47" s="51"/>
      <c r="E47" s="51"/>
      <c r="F47" s="51"/>
      <c r="G47" s="51">
        <v>16</v>
      </c>
    </row>
    <row r="48" spans="1:7" ht="15" customHeight="1">
      <c r="A48" s="135"/>
      <c r="B48" s="136"/>
      <c r="C48" s="136"/>
      <c r="D48" s="136"/>
      <c r="E48" s="136"/>
      <c r="F48" s="136"/>
      <c r="G48" s="137"/>
    </row>
    <row r="49" spans="1:7" ht="15">
      <c r="A49" s="43" t="s">
        <v>113</v>
      </c>
      <c r="B49" s="51">
        <v>46610</v>
      </c>
      <c r="C49" s="51">
        <v>282</v>
      </c>
      <c r="D49" s="51">
        <v>282</v>
      </c>
      <c r="E49" s="51"/>
      <c r="F49" s="51">
        <v>17667</v>
      </c>
      <c r="G49" s="51">
        <v>11206</v>
      </c>
    </row>
    <row r="50" spans="1:7" ht="15" customHeight="1">
      <c r="A50" s="135"/>
      <c r="B50" s="136"/>
      <c r="C50" s="136"/>
      <c r="D50" s="136"/>
      <c r="E50" s="136"/>
      <c r="F50" s="136"/>
      <c r="G50" s="137"/>
    </row>
    <row r="51" spans="1:7" ht="15">
      <c r="A51" s="43" t="s">
        <v>325</v>
      </c>
      <c r="B51" s="51"/>
      <c r="C51" s="51"/>
      <c r="D51" s="51"/>
      <c r="E51" s="51"/>
      <c r="F51" s="51"/>
      <c r="G51" s="51"/>
    </row>
    <row r="52" spans="1:7" ht="15">
      <c r="A52" s="43" t="s">
        <v>114</v>
      </c>
      <c r="B52" s="51"/>
      <c r="C52" s="51"/>
      <c r="D52" s="51"/>
      <c r="E52" s="51"/>
      <c r="F52" s="51"/>
      <c r="G52" s="51"/>
    </row>
    <row r="53" spans="1:7" ht="15">
      <c r="A53" s="43" t="s">
        <v>326</v>
      </c>
      <c r="B53" s="51">
        <v>11</v>
      </c>
      <c r="C53" s="51"/>
      <c r="D53" s="51"/>
      <c r="E53" s="51"/>
      <c r="F53" s="51"/>
      <c r="G53" s="51"/>
    </row>
    <row r="54" spans="1:7" ht="15">
      <c r="A54" s="43" t="s">
        <v>115</v>
      </c>
      <c r="B54" s="51"/>
      <c r="C54" s="51"/>
      <c r="D54" s="51"/>
      <c r="E54" s="51"/>
      <c r="F54" s="51"/>
      <c r="G54" s="51"/>
    </row>
    <row r="55" spans="1:7" ht="15">
      <c r="A55" s="43" t="s">
        <v>116</v>
      </c>
      <c r="B55" s="51"/>
      <c r="C55" s="51"/>
      <c r="D55" s="51"/>
      <c r="E55" s="51"/>
      <c r="F55" s="51"/>
      <c r="G55" s="51"/>
    </row>
    <row r="56" spans="1:7" ht="15">
      <c r="A56" s="43" t="s">
        <v>327</v>
      </c>
      <c r="B56" s="51">
        <v>19</v>
      </c>
      <c r="C56" s="51"/>
      <c r="D56" s="51"/>
      <c r="E56" s="51"/>
      <c r="F56" s="51"/>
      <c r="G56" s="51">
        <v>80</v>
      </c>
    </row>
    <row r="57" spans="1:7" ht="15">
      <c r="A57" s="43" t="s">
        <v>117</v>
      </c>
      <c r="B57" s="51"/>
      <c r="C57" s="51"/>
      <c r="D57" s="51"/>
      <c r="E57" s="51"/>
      <c r="F57" s="51"/>
      <c r="G57" s="51"/>
    </row>
    <row r="58" spans="1:7" ht="15">
      <c r="A58" s="43" t="s">
        <v>118</v>
      </c>
      <c r="B58" s="51">
        <v>27</v>
      </c>
      <c r="C58" s="51"/>
      <c r="D58" s="51"/>
      <c r="E58" s="51"/>
      <c r="F58" s="51"/>
      <c r="G58" s="51"/>
    </row>
    <row r="59" spans="1:7" ht="15">
      <c r="A59" s="43" t="s">
        <v>119</v>
      </c>
      <c r="B59" s="51">
        <v>29</v>
      </c>
      <c r="C59" s="51">
        <v>2</v>
      </c>
      <c r="D59" s="51">
        <v>2</v>
      </c>
      <c r="E59" s="51"/>
      <c r="F59" s="51"/>
      <c r="G59" s="51"/>
    </row>
    <row r="60" spans="1:7" ht="15">
      <c r="A60" s="43" t="s">
        <v>120</v>
      </c>
      <c r="B60" s="51"/>
      <c r="C60" s="51"/>
      <c r="D60" s="51"/>
      <c r="E60" s="51"/>
      <c r="F60" s="51"/>
      <c r="G60" s="51"/>
    </row>
    <row r="61" spans="1:7" ht="15">
      <c r="A61" s="43" t="s">
        <v>121</v>
      </c>
      <c r="B61" s="51">
        <v>56</v>
      </c>
      <c r="C61" s="51"/>
      <c r="D61" s="51"/>
      <c r="E61" s="51"/>
      <c r="F61" s="51"/>
      <c r="G61" s="51"/>
    </row>
    <row r="62" spans="1:7" ht="15">
      <c r="A62" s="43" t="s">
        <v>122</v>
      </c>
      <c r="B62" s="51">
        <v>120</v>
      </c>
      <c r="C62" s="51"/>
      <c r="D62" s="51"/>
      <c r="E62" s="51"/>
      <c r="F62" s="51"/>
      <c r="G62" s="51"/>
    </row>
    <row r="63" spans="1:7" ht="15">
      <c r="A63" s="43" t="s">
        <v>123</v>
      </c>
      <c r="B63" s="51"/>
      <c r="C63" s="51"/>
      <c r="D63" s="51"/>
      <c r="E63" s="51"/>
      <c r="F63" s="51"/>
      <c r="G63" s="51"/>
    </row>
    <row r="64" spans="1:7" ht="15">
      <c r="A64" s="43" t="s">
        <v>124</v>
      </c>
      <c r="B64" s="51"/>
      <c r="C64" s="51"/>
      <c r="D64" s="51"/>
      <c r="E64" s="51"/>
      <c r="F64" s="51"/>
      <c r="G64" s="51"/>
    </row>
    <row r="65" spans="1:7" ht="15">
      <c r="A65" s="43" t="s">
        <v>125</v>
      </c>
      <c r="B65" s="51">
        <v>7</v>
      </c>
      <c r="C65" s="51"/>
      <c r="D65" s="51"/>
      <c r="E65" s="51"/>
      <c r="F65" s="51"/>
      <c r="G65" s="51"/>
    </row>
    <row r="66" spans="1:7" ht="15">
      <c r="A66" s="43" t="s">
        <v>126</v>
      </c>
      <c r="B66" s="51">
        <v>269</v>
      </c>
      <c r="C66" s="51">
        <v>2</v>
      </c>
      <c r="D66" s="51">
        <v>2</v>
      </c>
      <c r="E66" s="51"/>
      <c r="F66" s="51"/>
      <c r="G66" s="51">
        <v>80</v>
      </c>
    </row>
    <row r="67" spans="1:7" ht="15" customHeight="1">
      <c r="A67" s="135"/>
      <c r="B67" s="136"/>
      <c r="C67" s="136"/>
      <c r="D67" s="136"/>
      <c r="E67" s="136"/>
      <c r="F67" s="136"/>
      <c r="G67" s="137"/>
    </row>
    <row r="68" spans="1:7" ht="15">
      <c r="A68" s="43" t="s">
        <v>127</v>
      </c>
      <c r="B68" s="100"/>
      <c r="C68" s="100"/>
      <c r="D68" s="100"/>
      <c r="E68" s="100"/>
      <c r="F68" s="100"/>
      <c r="G68" s="100"/>
    </row>
    <row r="69" spans="1:7" ht="15">
      <c r="A69" s="43" t="s">
        <v>128</v>
      </c>
      <c r="B69" s="100"/>
      <c r="C69" s="100"/>
      <c r="D69" s="100"/>
      <c r="E69" s="100"/>
      <c r="F69" s="100"/>
      <c r="G69" s="100"/>
    </row>
    <row r="70" spans="1:7" ht="15">
      <c r="A70" s="43" t="s">
        <v>129</v>
      </c>
      <c r="B70" s="100"/>
      <c r="C70" s="100"/>
      <c r="D70" s="100"/>
      <c r="E70" s="100"/>
      <c r="F70" s="100"/>
      <c r="G70" s="100"/>
    </row>
    <row r="71" spans="1:7" ht="15">
      <c r="A71" s="43" t="s">
        <v>130</v>
      </c>
      <c r="B71" s="100"/>
      <c r="C71" s="100"/>
      <c r="D71" s="100"/>
      <c r="E71" s="100"/>
      <c r="F71" s="100"/>
      <c r="G71" s="100"/>
    </row>
    <row r="72" spans="1:7" ht="15">
      <c r="A72" s="43" t="s">
        <v>131</v>
      </c>
      <c r="B72" s="100">
        <v>6</v>
      </c>
      <c r="C72" s="100"/>
      <c r="D72" s="100"/>
      <c r="E72" s="100"/>
      <c r="F72" s="100"/>
      <c r="G72" s="100"/>
    </row>
    <row r="73" spans="1:7" ht="15">
      <c r="A73" s="43" t="s">
        <v>132</v>
      </c>
      <c r="B73" s="100">
        <v>155</v>
      </c>
      <c r="C73" s="100">
        <v>21</v>
      </c>
      <c r="D73" s="100">
        <v>14</v>
      </c>
      <c r="E73" s="100">
        <v>7</v>
      </c>
      <c r="F73" s="100">
        <v>226</v>
      </c>
      <c r="G73" s="100">
        <v>9</v>
      </c>
    </row>
    <row r="74" spans="1:7" ht="15">
      <c r="A74" s="43" t="s">
        <v>133</v>
      </c>
      <c r="B74" s="100">
        <v>1</v>
      </c>
      <c r="C74" s="100">
        <v>1</v>
      </c>
      <c r="D74" s="100">
        <v>1</v>
      </c>
      <c r="E74" s="100"/>
      <c r="F74" s="100"/>
      <c r="G74" s="100"/>
    </row>
    <row r="75" spans="1:7" ht="15">
      <c r="A75" s="43" t="s">
        <v>134</v>
      </c>
      <c r="B75" s="100">
        <v>532</v>
      </c>
      <c r="C75" s="100">
        <v>46</v>
      </c>
      <c r="D75" s="100">
        <v>46</v>
      </c>
      <c r="E75" s="100"/>
      <c r="F75" s="100">
        <v>2670</v>
      </c>
      <c r="G75" s="100">
        <v>14</v>
      </c>
    </row>
    <row r="76" spans="1:7" ht="15">
      <c r="A76" s="43" t="s">
        <v>135</v>
      </c>
      <c r="B76" s="100">
        <v>48</v>
      </c>
      <c r="C76" s="100">
        <v>1</v>
      </c>
      <c r="D76" s="100">
        <v>1</v>
      </c>
      <c r="E76" s="100"/>
      <c r="F76" s="100">
        <v>31</v>
      </c>
      <c r="G76" s="100"/>
    </row>
    <row r="77" spans="1:7" ht="15">
      <c r="A77" s="43" t="s">
        <v>136</v>
      </c>
      <c r="B77" s="100">
        <f aca="true" t="shared" si="2" ref="B77:G77">SUM(B68:B76)</f>
        <v>742</v>
      </c>
      <c r="C77" s="100">
        <f t="shared" si="2"/>
        <v>69</v>
      </c>
      <c r="D77" s="100">
        <f t="shared" si="2"/>
        <v>62</v>
      </c>
      <c r="E77" s="100">
        <f t="shared" si="2"/>
        <v>7</v>
      </c>
      <c r="F77" s="100">
        <f t="shared" si="2"/>
        <v>2927</v>
      </c>
      <c r="G77" s="100">
        <f t="shared" si="2"/>
        <v>23</v>
      </c>
    </row>
    <row r="78" spans="1:7" ht="15" customHeight="1">
      <c r="A78" s="135"/>
      <c r="B78" s="136"/>
      <c r="C78" s="136"/>
      <c r="D78" s="136"/>
      <c r="E78" s="136"/>
      <c r="F78" s="136"/>
      <c r="G78" s="137"/>
    </row>
    <row r="79" spans="1:7" ht="15">
      <c r="A79" s="43" t="s">
        <v>137</v>
      </c>
      <c r="B79" s="75"/>
      <c r="C79" s="101"/>
      <c r="D79" s="101"/>
      <c r="E79" s="101"/>
      <c r="F79" s="101"/>
      <c r="G79" s="101"/>
    </row>
    <row r="80" spans="1:7" ht="15">
      <c r="A80" s="43" t="s">
        <v>138</v>
      </c>
      <c r="B80" s="75"/>
      <c r="C80" s="101"/>
      <c r="D80" s="101"/>
      <c r="E80" s="101"/>
      <c r="F80" s="101"/>
      <c r="G80" s="101"/>
    </row>
    <row r="81" spans="1:7" ht="15">
      <c r="A81" s="43" t="s">
        <v>139</v>
      </c>
      <c r="B81" s="75"/>
      <c r="C81" s="101"/>
      <c r="D81" s="101"/>
      <c r="E81" s="101"/>
      <c r="F81" s="101"/>
      <c r="G81" s="101"/>
    </row>
    <row r="82" spans="1:7" ht="15">
      <c r="A82" s="43" t="s">
        <v>140</v>
      </c>
      <c r="B82" s="75"/>
      <c r="C82" s="101"/>
      <c r="D82" s="101"/>
      <c r="E82" s="101"/>
      <c r="F82" s="101"/>
      <c r="G82" s="101"/>
    </row>
    <row r="83" spans="1:7" ht="15">
      <c r="A83" s="43" t="s">
        <v>141</v>
      </c>
      <c r="B83" s="75">
        <v>690</v>
      </c>
      <c r="C83" s="101">
        <v>690</v>
      </c>
      <c r="D83" s="101">
        <v>690</v>
      </c>
      <c r="E83" s="101"/>
      <c r="F83" s="101"/>
      <c r="G83" s="101"/>
    </row>
    <row r="84" spans="1:7" ht="15">
      <c r="A84" s="43" t="s">
        <v>142</v>
      </c>
      <c r="B84" s="75"/>
      <c r="C84" s="101"/>
      <c r="D84" s="101"/>
      <c r="E84" s="101"/>
      <c r="F84" s="101"/>
      <c r="G84" s="101"/>
    </row>
    <row r="85" spans="1:7" ht="15">
      <c r="A85" s="43" t="s">
        <v>143</v>
      </c>
      <c r="B85" s="75">
        <v>103</v>
      </c>
      <c r="C85" s="101"/>
      <c r="D85" s="101"/>
      <c r="E85" s="101"/>
      <c r="F85" s="101"/>
      <c r="G85" s="101"/>
    </row>
    <row r="86" spans="1:7" ht="15">
      <c r="A86" s="43" t="s">
        <v>144</v>
      </c>
      <c r="B86" s="75">
        <v>793</v>
      </c>
      <c r="C86" s="101">
        <v>690</v>
      </c>
      <c r="D86" s="101">
        <v>690</v>
      </c>
      <c r="E86" s="101"/>
      <c r="F86" s="101"/>
      <c r="G86" s="101"/>
    </row>
    <row r="87" spans="1:7" ht="15" customHeight="1">
      <c r="A87" s="135"/>
      <c r="B87" s="136"/>
      <c r="C87" s="136"/>
      <c r="D87" s="136"/>
      <c r="E87" s="136"/>
      <c r="F87" s="136"/>
      <c r="G87" s="137"/>
    </row>
    <row r="88" spans="1:7" ht="15">
      <c r="A88" s="43" t="s">
        <v>145</v>
      </c>
      <c r="B88" s="51"/>
      <c r="C88" s="51"/>
      <c r="D88" s="51"/>
      <c r="E88" s="51"/>
      <c r="F88" s="51"/>
      <c r="G88" s="51"/>
    </row>
    <row r="89" spans="1:7" ht="15">
      <c r="A89" s="43" t="s">
        <v>146</v>
      </c>
      <c r="B89" s="51"/>
      <c r="C89" s="51"/>
      <c r="D89" s="51"/>
      <c r="E89" s="51"/>
      <c r="F89" s="51"/>
      <c r="G89" s="51"/>
    </row>
    <row r="90" spans="1:7" ht="15">
      <c r="A90" s="43" t="s">
        <v>147</v>
      </c>
      <c r="B90" s="51"/>
      <c r="C90" s="51"/>
      <c r="D90" s="51"/>
      <c r="E90" s="51"/>
      <c r="F90" s="51"/>
      <c r="G90" s="51"/>
    </row>
    <row r="91" spans="1:7" ht="15">
      <c r="A91" s="43" t="s">
        <v>148</v>
      </c>
      <c r="B91" s="51"/>
      <c r="C91" s="51"/>
      <c r="D91" s="51"/>
      <c r="E91" s="51"/>
      <c r="F91" s="51"/>
      <c r="G91" s="51"/>
    </row>
    <row r="92" spans="1:7" ht="15">
      <c r="A92" s="43" t="s">
        <v>149</v>
      </c>
      <c r="B92" s="51"/>
      <c r="C92" s="51"/>
      <c r="D92" s="51"/>
      <c r="E92" s="51"/>
      <c r="F92" s="51"/>
      <c r="G92" s="51"/>
    </row>
    <row r="93" spans="1:7" ht="15">
      <c r="A93" s="43" t="s">
        <v>150</v>
      </c>
      <c r="B93" s="51"/>
      <c r="C93" s="51"/>
      <c r="D93" s="51"/>
      <c r="E93" s="51"/>
      <c r="F93" s="51"/>
      <c r="G93" s="51"/>
    </row>
    <row r="94" spans="1:7" ht="15">
      <c r="A94" s="43" t="s">
        <v>151</v>
      </c>
      <c r="B94" s="51"/>
      <c r="C94" s="51"/>
      <c r="D94" s="51"/>
      <c r="E94" s="51"/>
      <c r="F94" s="51"/>
      <c r="G94" s="51"/>
    </row>
    <row r="95" spans="1:7" ht="15">
      <c r="A95" s="43" t="s">
        <v>329</v>
      </c>
      <c r="B95" s="51"/>
      <c r="C95" s="51"/>
      <c r="D95" s="51"/>
      <c r="E95" s="51"/>
      <c r="F95" s="51"/>
      <c r="G95" s="51"/>
    </row>
    <row r="96" spans="1:7" ht="15">
      <c r="A96" s="43" t="s">
        <v>330</v>
      </c>
      <c r="B96" s="51"/>
      <c r="C96" s="51"/>
      <c r="D96" s="51"/>
      <c r="E96" s="51"/>
      <c r="F96" s="51"/>
      <c r="G96" s="51"/>
    </row>
    <row r="97" spans="1:7" ht="15">
      <c r="A97" s="43" t="s">
        <v>152</v>
      </c>
      <c r="B97" s="51">
        <v>119</v>
      </c>
      <c r="C97" s="51"/>
      <c r="D97" s="51"/>
      <c r="E97" s="51"/>
      <c r="F97" s="51"/>
      <c r="G97" s="51">
        <v>16</v>
      </c>
    </row>
    <row r="98" spans="1:7" ht="15">
      <c r="A98" s="43" t="s">
        <v>153</v>
      </c>
      <c r="B98" s="51">
        <v>57</v>
      </c>
      <c r="C98" s="51"/>
      <c r="D98" s="51"/>
      <c r="E98" s="51"/>
      <c r="F98" s="51">
        <v>14</v>
      </c>
      <c r="G98" s="51"/>
    </row>
    <row r="99" spans="1:7" ht="15">
      <c r="A99" s="43" t="s">
        <v>154</v>
      </c>
      <c r="B99" s="51">
        <f>SUM(B88:B98)</f>
        <v>176</v>
      </c>
      <c r="C99" s="51"/>
      <c r="D99" s="51"/>
      <c r="E99" s="51"/>
      <c r="F99" s="51">
        <f>SUM(F88:F98)</f>
        <v>14</v>
      </c>
      <c r="G99" s="51">
        <f>SUM(G88:G98)</f>
        <v>16</v>
      </c>
    </row>
    <row r="100" spans="1:7" ht="15" customHeight="1">
      <c r="A100" s="135"/>
      <c r="B100" s="145"/>
      <c r="C100" s="145"/>
      <c r="D100" s="145"/>
      <c r="E100" s="145"/>
      <c r="F100" s="145"/>
      <c r="G100" s="146"/>
    </row>
    <row r="101" spans="1:7" ht="15">
      <c r="A101" s="43" t="s">
        <v>155</v>
      </c>
      <c r="B101" s="74"/>
      <c r="C101" s="74"/>
      <c r="D101" s="74"/>
      <c r="E101" s="74"/>
      <c r="F101" s="74"/>
      <c r="G101" s="74"/>
    </row>
    <row r="102" spans="1:7" ht="15">
      <c r="A102" s="43" t="s">
        <v>156</v>
      </c>
      <c r="B102" s="51">
        <v>177</v>
      </c>
      <c r="C102" s="51">
        <v>116</v>
      </c>
      <c r="D102" s="51">
        <v>116</v>
      </c>
      <c r="E102" s="51"/>
      <c r="F102" s="51">
        <v>376</v>
      </c>
      <c r="G102" s="51">
        <v>2</v>
      </c>
    </row>
    <row r="103" spans="1:7" ht="15">
      <c r="A103" s="43" t="s">
        <v>157</v>
      </c>
      <c r="B103" s="51">
        <v>18</v>
      </c>
      <c r="C103" s="51"/>
      <c r="D103" s="51"/>
      <c r="E103" s="51"/>
      <c r="F103" s="51">
        <v>27</v>
      </c>
      <c r="G103" s="51"/>
    </row>
    <row r="104" spans="1:7" ht="15">
      <c r="A104" s="43" t="s">
        <v>158</v>
      </c>
      <c r="B104" s="76"/>
      <c r="C104" s="76"/>
      <c r="D104" s="76"/>
      <c r="E104" s="76"/>
      <c r="F104" s="76"/>
      <c r="G104" s="76"/>
    </row>
    <row r="105" spans="1:7" ht="15">
      <c r="A105" s="43" t="s">
        <v>159</v>
      </c>
      <c r="B105" s="76"/>
      <c r="C105" s="76"/>
      <c r="D105" s="76"/>
      <c r="E105" s="76"/>
      <c r="F105" s="76"/>
      <c r="G105" s="76"/>
    </row>
    <row r="106" spans="1:7" ht="15">
      <c r="A106" s="43" t="s">
        <v>160</v>
      </c>
      <c r="B106" s="76"/>
      <c r="C106" s="76"/>
      <c r="D106" s="76"/>
      <c r="E106" s="76"/>
      <c r="F106" s="76"/>
      <c r="G106" s="76"/>
    </row>
    <row r="107" spans="1:7" ht="15">
      <c r="A107" s="43" t="s">
        <v>161</v>
      </c>
      <c r="B107" s="51"/>
      <c r="C107" s="51"/>
      <c r="D107" s="51"/>
      <c r="E107" s="51"/>
      <c r="F107" s="51"/>
      <c r="G107" s="51"/>
    </row>
    <row r="108" spans="1:7" ht="15">
      <c r="A108" s="43" t="s">
        <v>162</v>
      </c>
      <c r="B108" s="51"/>
      <c r="C108" s="51"/>
      <c r="D108" s="51"/>
      <c r="E108" s="51"/>
      <c r="F108" s="51"/>
      <c r="G108" s="51"/>
    </row>
    <row r="109" spans="1:7" ht="15">
      <c r="A109" s="43" t="s">
        <v>163</v>
      </c>
      <c r="B109" s="76"/>
      <c r="C109" s="76"/>
      <c r="D109" s="76"/>
      <c r="E109" s="76"/>
      <c r="F109" s="76"/>
      <c r="G109" s="76"/>
    </row>
    <row r="110" spans="1:7" ht="15">
      <c r="A110" s="43" t="s">
        <v>164</v>
      </c>
      <c r="B110" s="76">
        <v>1258</v>
      </c>
      <c r="C110" s="76">
        <v>54</v>
      </c>
      <c r="D110" s="76">
        <v>2</v>
      </c>
      <c r="E110" s="76"/>
      <c r="F110" s="76">
        <v>5690</v>
      </c>
      <c r="G110" s="76"/>
    </row>
    <row r="111" spans="1:7" ht="15">
      <c r="A111" s="43" t="s">
        <v>165</v>
      </c>
      <c r="B111" s="72">
        <f aca="true" t="shared" si="3" ref="B111:G111">SUM(B101:B110)</f>
        <v>1453</v>
      </c>
      <c r="C111" s="72">
        <f t="shared" si="3"/>
        <v>170</v>
      </c>
      <c r="D111" s="72">
        <f t="shared" si="3"/>
        <v>118</v>
      </c>
      <c r="E111" s="72"/>
      <c r="F111" s="72">
        <f t="shared" si="3"/>
        <v>6093</v>
      </c>
      <c r="G111" s="72">
        <f t="shared" si="3"/>
        <v>2</v>
      </c>
    </row>
    <row r="112" spans="1:7" ht="15" customHeight="1">
      <c r="A112" s="135"/>
      <c r="B112" s="136"/>
      <c r="C112" s="136"/>
      <c r="D112" s="136"/>
      <c r="E112" s="136"/>
      <c r="F112" s="136"/>
      <c r="G112" s="137"/>
    </row>
    <row r="113" spans="1:7" ht="15">
      <c r="A113" s="43" t="s">
        <v>166</v>
      </c>
      <c r="B113" s="51">
        <v>6</v>
      </c>
      <c r="C113" s="51"/>
      <c r="D113" s="51"/>
      <c r="E113" s="51"/>
      <c r="F113" s="51">
        <v>37</v>
      </c>
      <c r="G113" s="51"/>
    </row>
    <row r="114" spans="1:7" ht="15">
      <c r="A114" s="43" t="s">
        <v>167</v>
      </c>
      <c r="B114" s="51"/>
      <c r="C114" s="51"/>
      <c r="D114" s="51"/>
      <c r="E114" s="51"/>
      <c r="F114" s="51"/>
      <c r="G114" s="51"/>
    </row>
    <row r="115" spans="1:7" ht="15">
      <c r="A115" s="43" t="s">
        <v>168</v>
      </c>
      <c r="B115" s="51">
        <v>38</v>
      </c>
      <c r="C115" s="51">
        <v>2</v>
      </c>
      <c r="D115" s="51">
        <v>2</v>
      </c>
      <c r="E115" s="51"/>
      <c r="F115" s="51">
        <v>23</v>
      </c>
      <c r="G115" s="51"/>
    </row>
    <row r="116" spans="1:7" ht="15">
      <c r="A116" s="43" t="s">
        <v>169</v>
      </c>
      <c r="B116" s="51"/>
      <c r="C116" s="51"/>
      <c r="D116" s="51"/>
      <c r="E116" s="51"/>
      <c r="F116" s="51"/>
      <c r="G116" s="51"/>
    </row>
    <row r="117" spans="1:7" ht="15">
      <c r="A117" s="43" t="s">
        <v>170</v>
      </c>
      <c r="B117" s="51"/>
      <c r="C117" s="51"/>
      <c r="D117" s="51"/>
      <c r="E117" s="51"/>
      <c r="F117" s="51"/>
      <c r="G117" s="51"/>
    </row>
    <row r="118" spans="1:7" ht="15">
      <c r="A118" s="43" t="s">
        <v>171</v>
      </c>
      <c r="B118" s="51"/>
      <c r="C118" s="51"/>
      <c r="D118" s="51"/>
      <c r="E118" s="51"/>
      <c r="F118" s="51"/>
      <c r="G118" s="51"/>
    </row>
    <row r="119" spans="1:7" ht="15">
      <c r="A119" s="43" t="s">
        <v>172</v>
      </c>
      <c r="B119" s="51"/>
      <c r="C119" s="51"/>
      <c r="D119" s="51"/>
      <c r="E119" s="51"/>
      <c r="F119" s="51"/>
      <c r="G119" s="51"/>
    </row>
    <row r="120" spans="1:7" ht="15">
      <c r="A120" s="43" t="s">
        <v>173</v>
      </c>
      <c r="B120" s="51"/>
      <c r="C120" s="51"/>
      <c r="D120" s="51"/>
      <c r="E120" s="51"/>
      <c r="F120" s="51"/>
      <c r="G120" s="51"/>
    </row>
    <row r="121" spans="1:7" ht="15">
      <c r="A121" s="43" t="s">
        <v>174</v>
      </c>
      <c r="B121" s="51"/>
      <c r="C121" s="51"/>
      <c r="D121" s="51"/>
      <c r="E121" s="51"/>
      <c r="F121" s="51"/>
      <c r="G121" s="51"/>
    </row>
    <row r="122" spans="1:7" ht="15">
      <c r="A122" s="43" t="s">
        <v>175</v>
      </c>
      <c r="B122" s="51"/>
      <c r="C122" s="51"/>
      <c r="D122" s="51"/>
      <c r="E122" s="51"/>
      <c r="F122" s="51"/>
      <c r="G122" s="51"/>
    </row>
    <row r="123" spans="1:7" ht="15">
      <c r="A123" s="43" t="s">
        <v>176</v>
      </c>
      <c r="B123" s="51">
        <v>1356</v>
      </c>
      <c r="C123" s="51">
        <v>19</v>
      </c>
      <c r="D123" s="51"/>
      <c r="E123" s="51"/>
      <c r="F123" s="51"/>
      <c r="G123" s="51">
        <v>10</v>
      </c>
    </row>
    <row r="124" spans="1:7" ht="15">
      <c r="A124" s="43" t="s">
        <v>177</v>
      </c>
      <c r="B124" s="51"/>
      <c r="C124" s="51"/>
      <c r="D124" s="51"/>
      <c r="E124" s="51"/>
      <c r="F124" s="51"/>
      <c r="G124" s="51"/>
    </row>
    <row r="125" spans="1:7" ht="15">
      <c r="A125" s="43" t="s">
        <v>178</v>
      </c>
      <c r="B125" s="52">
        <v>9093</v>
      </c>
      <c r="C125" s="52"/>
      <c r="D125" s="52"/>
      <c r="E125" s="52"/>
      <c r="F125" s="52">
        <v>206</v>
      </c>
      <c r="G125" s="52"/>
    </row>
    <row r="126" spans="1:7" ht="15">
      <c r="A126" s="43" t="s">
        <v>179</v>
      </c>
      <c r="B126" s="51">
        <v>2</v>
      </c>
      <c r="C126" s="51"/>
      <c r="D126" s="51"/>
      <c r="E126" s="51"/>
      <c r="F126" s="51"/>
      <c r="G126" s="51"/>
    </row>
    <row r="127" spans="1:7" ht="15">
      <c r="A127" s="43" t="s">
        <v>180</v>
      </c>
      <c r="B127" s="51">
        <f aca="true" t="shared" si="4" ref="B127:G127">SUM(B113:B126)</f>
        <v>10495</v>
      </c>
      <c r="C127" s="51">
        <f t="shared" si="4"/>
        <v>21</v>
      </c>
      <c r="D127" s="51">
        <f t="shared" si="4"/>
        <v>2</v>
      </c>
      <c r="E127" s="51"/>
      <c r="F127" s="51">
        <f t="shared" si="4"/>
        <v>266</v>
      </c>
      <c r="G127" s="51">
        <f t="shared" si="4"/>
        <v>10</v>
      </c>
    </row>
    <row r="128" spans="1:7" ht="15" customHeight="1">
      <c r="A128" s="135"/>
      <c r="B128" s="145"/>
      <c r="C128" s="145"/>
      <c r="D128" s="145"/>
      <c r="E128" s="145"/>
      <c r="F128" s="145"/>
      <c r="G128" s="146"/>
    </row>
    <row r="129" spans="1:7" ht="15">
      <c r="A129" s="43" t="s">
        <v>181</v>
      </c>
      <c r="B129" s="52"/>
      <c r="C129" s="52"/>
      <c r="D129" s="52"/>
      <c r="E129" s="52"/>
      <c r="F129" s="52"/>
      <c r="G129" s="52"/>
    </row>
    <row r="130" spans="1:7" ht="15">
      <c r="A130" s="43" t="s">
        <v>182</v>
      </c>
      <c r="B130" s="51"/>
      <c r="C130" s="51"/>
      <c r="D130" s="51"/>
      <c r="E130" s="51"/>
      <c r="F130" s="51"/>
      <c r="G130" s="51"/>
    </row>
    <row r="131" spans="1:7" ht="15">
      <c r="A131" s="43" t="s">
        <v>183</v>
      </c>
      <c r="B131" s="51"/>
      <c r="C131" s="51"/>
      <c r="D131" s="51"/>
      <c r="E131" s="51"/>
      <c r="F131" s="51"/>
      <c r="G131" s="51"/>
    </row>
    <row r="132" spans="1:7" ht="15">
      <c r="A132" s="43" t="s">
        <v>184</v>
      </c>
      <c r="B132" s="51"/>
      <c r="C132" s="51"/>
      <c r="D132" s="51"/>
      <c r="E132" s="51"/>
      <c r="F132" s="51"/>
      <c r="G132" s="51"/>
    </row>
    <row r="133" spans="1:7" ht="15">
      <c r="A133" s="43" t="s">
        <v>185</v>
      </c>
      <c r="B133" s="51"/>
      <c r="C133" s="51"/>
      <c r="D133" s="51"/>
      <c r="E133" s="51"/>
      <c r="F133" s="51"/>
      <c r="G133" s="51"/>
    </row>
    <row r="134" spans="1:7" ht="15">
      <c r="A134" s="43" t="s">
        <v>186</v>
      </c>
      <c r="B134" s="51"/>
      <c r="C134" s="51"/>
      <c r="D134" s="51"/>
      <c r="E134" s="51"/>
      <c r="F134" s="51"/>
      <c r="G134" s="51"/>
    </row>
    <row r="135" spans="1:7" ht="15">
      <c r="A135" s="43" t="s">
        <v>187</v>
      </c>
      <c r="B135" s="51"/>
      <c r="C135" s="51"/>
      <c r="D135" s="51"/>
      <c r="E135" s="51"/>
      <c r="F135" s="51"/>
      <c r="G135" s="51"/>
    </row>
    <row r="136" spans="1:7" ht="15">
      <c r="A136" s="43" t="s">
        <v>188</v>
      </c>
      <c r="B136" s="51"/>
      <c r="C136" s="51"/>
      <c r="D136" s="51"/>
      <c r="E136" s="51"/>
      <c r="F136" s="51"/>
      <c r="G136" s="51"/>
    </row>
    <row r="137" spans="1:7" ht="15">
      <c r="A137" s="43" t="s">
        <v>189</v>
      </c>
      <c r="B137" s="74">
        <v>120</v>
      </c>
      <c r="C137" s="74"/>
      <c r="D137" s="74"/>
      <c r="E137" s="74"/>
      <c r="F137" s="74"/>
      <c r="G137" s="74"/>
    </row>
    <row r="138" spans="1:7" ht="15">
      <c r="A138" s="43" t="s">
        <v>190</v>
      </c>
      <c r="B138" s="51"/>
      <c r="C138" s="51"/>
      <c r="D138" s="51"/>
      <c r="E138" s="51"/>
      <c r="F138" s="51"/>
      <c r="G138" s="51"/>
    </row>
    <row r="139" spans="1:7" ht="15">
      <c r="A139" s="43" t="s">
        <v>191</v>
      </c>
      <c r="B139" s="51">
        <v>4</v>
      </c>
      <c r="C139" s="51">
        <v>1</v>
      </c>
      <c r="D139" s="51">
        <v>1</v>
      </c>
      <c r="E139" s="51"/>
      <c r="F139" s="51">
        <v>1</v>
      </c>
      <c r="G139" s="51"/>
    </row>
    <row r="140" spans="1:7" ht="15">
      <c r="A140" s="43" t="s">
        <v>192</v>
      </c>
      <c r="B140" s="51"/>
      <c r="C140" s="51"/>
      <c r="D140" s="51"/>
      <c r="E140" s="51"/>
      <c r="F140" s="51"/>
      <c r="G140" s="51"/>
    </row>
    <row r="141" spans="1:7" ht="15">
      <c r="A141" s="43" t="s">
        <v>193</v>
      </c>
      <c r="B141" s="51">
        <v>17</v>
      </c>
      <c r="C141" s="51">
        <v>2</v>
      </c>
      <c r="D141" s="51">
        <v>2</v>
      </c>
      <c r="E141" s="51"/>
      <c r="F141" s="51">
        <v>5</v>
      </c>
      <c r="G141" s="51"/>
    </row>
    <row r="142" spans="1:7" ht="15">
      <c r="A142" s="43" t="s">
        <v>194</v>
      </c>
      <c r="B142" s="51"/>
      <c r="C142" s="51"/>
      <c r="D142" s="51"/>
      <c r="E142" s="51"/>
      <c r="F142" s="51"/>
      <c r="G142" s="51"/>
    </row>
    <row r="143" spans="1:7" ht="15">
      <c r="A143" s="43" t="s">
        <v>195</v>
      </c>
      <c r="B143" s="51"/>
      <c r="C143" s="51"/>
      <c r="D143" s="51"/>
      <c r="E143" s="51"/>
      <c r="F143" s="51"/>
      <c r="G143" s="51"/>
    </row>
    <row r="144" spans="1:7" ht="15">
      <c r="A144" s="43" t="s">
        <v>196</v>
      </c>
      <c r="B144" s="51">
        <v>83</v>
      </c>
      <c r="C144" s="51">
        <v>23</v>
      </c>
      <c r="D144" s="51"/>
      <c r="E144" s="51">
        <v>23</v>
      </c>
      <c r="F144" s="51">
        <v>23</v>
      </c>
      <c r="G144" s="51"/>
    </row>
    <row r="145" spans="1:7" ht="15">
      <c r="A145" s="43" t="s">
        <v>197</v>
      </c>
      <c r="B145" s="51">
        <v>9</v>
      </c>
      <c r="C145" s="51"/>
      <c r="D145" s="51"/>
      <c r="E145" s="51"/>
      <c r="F145" s="51"/>
      <c r="G145" s="51"/>
    </row>
    <row r="146" spans="1:7" ht="15">
      <c r="A146" s="43" t="s">
        <v>198</v>
      </c>
      <c r="B146" s="51">
        <f>SUM(B129:B145)</f>
        <v>233</v>
      </c>
      <c r="C146" s="51">
        <f>SUM(C129:C145)</f>
        <v>26</v>
      </c>
      <c r="D146" s="51">
        <f>SUM(D129:D145)</f>
        <v>3</v>
      </c>
      <c r="E146" s="51">
        <f>SUM(E129:E145)</f>
        <v>23</v>
      </c>
      <c r="F146" s="51">
        <f>SUM(F129:F145)</f>
        <v>29</v>
      </c>
      <c r="G146" s="51"/>
    </row>
    <row r="147" spans="1:7" ht="15" customHeight="1">
      <c r="A147" s="144"/>
      <c r="B147" s="145"/>
      <c r="C147" s="145"/>
      <c r="D147" s="145"/>
      <c r="E147" s="145"/>
      <c r="F147" s="145"/>
      <c r="G147" s="146"/>
    </row>
    <row r="148" spans="1:7" ht="15">
      <c r="A148" s="43" t="s">
        <v>199</v>
      </c>
      <c r="B148" s="52">
        <v>26618</v>
      </c>
      <c r="C148" s="52">
        <v>4311</v>
      </c>
      <c r="D148" s="52">
        <v>3809</v>
      </c>
      <c r="E148" s="52">
        <v>502</v>
      </c>
      <c r="F148" s="52">
        <v>45259</v>
      </c>
      <c r="G148" s="52">
        <v>223</v>
      </c>
    </row>
    <row r="149" spans="1:7" ht="15" customHeight="1">
      <c r="A149" s="152"/>
      <c r="B149" s="156"/>
      <c r="C149" s="156"/>
      <c r="D149" s="156"/>
      <c r="E149" s="156"/>
      <c r="F149" s="156"/>
      <c r="G149" s="157"/>
    </row>
    <row r="150" spans="1:7" ht="15">
      <c r="A150" s="43" t="s">
        <v>200</v>
      </c>
      <c r="B150" s="51"/>
      <c r="C150" s="51"/>
      <c r="D150" s="51"/>
      <c r="E150" s="51"/>
      <c r="F150" s="51"/>
      <c r="G150" s="51"/>
    </row>
    <row r="151" spans="1:7" ht="15">
      <c r="A151" s="43" t="s">
        <v>201</v>
      </c>
      <c r="B151" s="51"/>
      <c r="C151" s="51"/>
      <c r="D151" s="51"/>
      <c r="E151" s="51"/>
      <c r="F151" s="51"/>
      <c r="G151" s="51"/>
    </row>
    <row r="152" spans="1:7" ht="15">
      <c r="A152" s="43" t="s">
        <v>202</v>
      </c>
      <c r="B152" s="51"/>
      <c r="C152" s="51"/>
      <c r="D152" s="51"/>
      <c r="E152" s="51"/>
      <c r="F152" s="51"/>
      <c r="G152" s="51"/>
    </row>
    <row r="153" spans="1:7" ht="15">
      <c r="A153" s="43" t="s">
        <v>203</v>
      </c>
      <c r="B153" s="51">
        <v>4</v>
      </c>
      <c r="C153" s="51"/>
      <c r="D153" s="51"/>
      <c r="E153" s="51"/>
      <c r="F153" s="51"/>
      <c r="G153" s="51"/>
    </row>
    <row r="154" spans="1:7" ht="15">
      <c r="A154" s="43" t="s">
        <v>204</v>
      </c>
      <c r="B154" s="51"/>
      <c r="C154" s="51"/>
      <c r="D154" s="51"/>
      <c r="E154" s="51"/>
      <c r="F154" s="51"/>
      <c r="G154" s="51"/>
    </row>
    <row r="155" spans="1:7" ht="15">
      <c r="A155" s="43" t="s">
        <v>205</v>
      </c>
      <c r="B155" s="51">
        <v>208</v>
      </c>
      <c r="C155" s="51">
        <v>28</v>
      </c>
      <c r="D155" s="51"/>
      <c r="E155" s="51">
        <v>28</v>
      </c>
      <c r="F155" s="51">
        <v>929</v>
      </c>
      <c r="G155" s="51"/>
    </row>
    <row r="156" spans="1:7" ht="15">
      <c r="A156" s="43" t="s">
        <v>206</v>
      </c>
      <c r="B156" s="51">
        <v>76</v>
      </c>
      <c r="C156" s="51"/>
      <c r="D156" s="51"/>
      <c r="E156" s="51"/>
      <c r="F156" s="100">
        <v>36</v>
      </c>
      <c r="G156" s="51">
        <v>5</v>
      </c>
    </row>
    <row r="157" spans="1:7" ht="15">
      <c r="A157" s="43" t="s">
        <v>207</v>
      </c>
      <c r="B157" s="51">
        <f aca="true" t="shared" si="5" ref="B157:G157">SUM(B150:B156)</f>
        <v>288</v>
      </c>
      <c r="C157" s="51">
        <f t="shared" si="5"/>
        <v>28</v>
      </c>
      <c r="D157" s="51"/>
      <c r="E157" s="51">
        <f t="shared" si="5"/>
        <v>28</v>
      </c>
      <c r="F157" s="51">
        <f t="shared" si="5"/>
        <v>965</v>
      </c>
      <c r="G157" s="51">
        <f t="shared" si="5"/>
        <v>5</v>
      </c>
    </row>
    <row r="158" spans="1:7" ht="15" customHeight="1">
      <c r="A158" s="135"/>
      <c r="B158" s="136"/>
      <c r="C158" s="136"/>
      <c r="D158" s="136"/>
      <c r="E158" s="136"/>
      <c r="F158" s="136"/>
      <c r="G158" s="137"/>
    </row>
    <row r="159" spans="1:7" ht="15">
      <c r="A159" s="43" t="s">
        <v>208</v>
      </c>
      <c r="B159" s="102"/>
      <c r="C159" s="102"/>
      <c r="D159" s="102"/>
      <c r="E159" s="102"/>
      <c r="F159" s="102"/>
      <c r="G159" s="102"/>
    </row>
    <row r="160" spans="1:7" ht="15">
      <c r="A160" s="43" t="s">
        <v>209</v>
      </c>
      <c r="B160" s="52"/>
      <c r="C160" s="52"/>
      <c r="D160" s="52"/>
      <c r="E160" s="52"/>
      <c r="F160" s="52"/>
      <c r="G160" s="52"/>
    </row>
    <row r="161" spans="1:7" ht="15">
      <c r="A161" s="43" t="s">
        <v>210</v>
      </c>
      <c r="B161" s="51"/>
      <c r="C161" s="51"/>
      <c r="D161" s="51"/>
      <c r="E161" s="51"/>
      <c r="F161" s="51"/>
      <c r="G161" s="51"/>
    </row>
    <row r="162" spans="1:7" ht="15">
      <c r="A162" s="43" t="s">
        <v>211</v>
      </c>
      <c r="B162" s="52"/>
      <c r="C162" s="52"/>
      <c r="D162" s="52"/>
      <c r="E162" s="52"/>
      <c r="F162" s="52"/>
      <c r="G162" s="52"/>
    </row>
    <row r="163" spans="1:7" ht="15">
      <c r="A163" s="43" t="s">
        <v>212</v>
      </c>
      <c r="B163" s="51"/>
      <c r="C163" s="51"/>
      <c r="D163" s="51"/>
      <c r="E163" s="51"/>
      <c r="F163" s="51"/>
      <c r="G163" s="51"/>
    </row>
    <row r="164" spans="1:7" ht="15">
      <c r="A164" s="43" t="s">
        <v>213</v>
      </c>
      <c r="B164" s="51">
        <v>4</v>
      </c>
      <c r="C164" s="51"/>
      <c r="D164" s="51"/>
      <c r="E164" s="51"/>
      <c r="F164" s="51"/>
      <c r="G164" s="51"/>
    </row>
    <row r="165" spans="1:7" ht="15">
      <c r="A165" s="43" t="s">
        <v>214</v>
      </c>
      <c r="B165" s="51"/>
      <c r="C165" s="51"/>
      <c r="D165" s="51"/>
      <c r="E165" s="51"/>
      <c r="F165" s="51"/>
      <c r="G165" s="51"/>
    </row>
    <row r="166" spans="1:7" ht="15">
      <c r="A166" s="43" t="s">
        <v>215</v>
      </c>
      <c r="B166" s="51"/>
      <c r="C166" s="51"/>
      <c r="D166" s="51"/>
      <c r="E166" s="51"/>
      <c r="F166" s="51"/>
      <c r="G166" s="51"/>
    </row>
    <row r="167" spans="1:7" ht="15">
      <c r="A167" s="43" t="s">
        <v>216</v>
      </c>
      <c r="B167" s="52"/>
      <c r="C167" s="52"/>
      <c r="D167" s="52"/>
      <c r="E167" s="52"/>
      <c r="F167" s="52"/>
      <c r="G167" s="52"/>
    </row>
    <row r="168" spans="1:7" ht="15">
      <c r="A168" s="43" t="s">
        <v>217</v>
      </c>
      <c r="B168" s="51"/>
      <c r="C168" s="51"/>
      <c r="D168" s="51"/>
      <c r="E168" s="51"/>
      <c r="F168" s="51"/>
      <c r="G168" s="51"/>
    </row>
    <row r="169" spans="1:7" ht="15">
      <c r="A169" s="43" t="s">
        <v>218</v>
      </c>
      <c r="B169" s="51">
        <v>52</v>
      </c>
      <c r="C169" s="51">
        <v>47</v>
      </c>
      <c r="D169" s="51"/>
      <c r="E169" s="51">
        <v>47</v>
      </c>
      <c r="F169" s="51"/>
      <c r="G169" s="51"/>
    </row>
    <row r="170" spans="1:7" ht="15">
      <c r="A170" s="43" t="s">
        <v>219</v>
      </c>
      <c r="B170" s="51">
        <f>SUM(B159:B169)</f>
        <v>56</v>
      </c>
      <c r="C170" s="51">
        <f>SUM(C159:C169)</f>
        <v>47</v>
      </c>
      <c r="D170" s="51"/>
      <c r="E170" s="51">
        <f>SUM(E159:E169)</f>
        <v>47</v>
      </c>
      <c r="F170" s="51"/>
      <c r="G170" s="51"/>
    </row>
    <row r="171" spans="1:7" ht="15" customHeight="1">
      <c r="A171" s="135"/>
      <c r="B171" s="136"/>
      <c r="C171" s="136"/>
      <c r="D171" s="136"/>
      <c r="E171" s="136"/>
      <c r="F171" s="136"/>
      <c r="G171" s="137"/>
    </row>
    <row r="172" spans="1:7" ht="15">
      <c r="A172" s="43" t="s">
        <v>220</v>
      </c>
      <c r="B172" s="51"/>
      <c r="C172" s="51"/>
      <c r="D172" s="51"/>
      <c r="E172" s="51"/>
      <c r="F172" s="51"/>
      <c r="G172" s="51"/>
    </row>
    <row r="173" spans="1:7" ht="15">
      <c r="A173" s="43" t="s">
        <v>221</v>
      </c>
      <c r="B173" s="51"/>
      <c r="C173" s="51"/>
      <c r="D173" s="51"/>
      <c r="E173" s="51"/>
      <c r="F173" s="51"/>
      <c r="G173" s="51"/>
    </row>
    <row r="174" spans="1:7" ht="15">
      <c r="A174" s="43" t="s">
        <v>222</v>
      </c>
      <c r="B174" s="51">
        <v>24</v>
      </c>
      <c r="C174" s="51"/>
      <c r="D174" s="51"/>
      <c r="E174" s="51"/>
      <c r="F174" s="51">
        <v>8</v>
      </c>
      <c r="G174" s="51"/>
    </row>
    <row r="175" spans="1:7" ht="15">
      <c r="A175" s="43" t="s">
        <v>331</v>
      </c>
      <c r="B175" s="51">
        <v>130</v>
      </c>
      <c r="C175" s="51">
        <v>29</v>
      </c>
      <c r="D175" s="51"/>
      <c r="E175" s="51"/>
      <c r="F175" s="51">
        <v>91</v>
      </c>
      <c r="G175" s="51"/>
    </row>
    <row r="176" spans="1:7" ht="15">
      <c r="A176" s="43" t="s">
        <v>223</v>
      </c>
      <c r="B176" s="51">
        <v>90</v>
      </c>
      <c r="C176" s="51"/>
      <c r="D176" s="51"/>
      <c r="E176" s="51"/>
      <c r="F176" s="51"/>
      <c r="G176" s="51"/>
    </row>
    <row r="177" spans="1:7" ht="15">
      <c r="A177" s="43" t="s">
        <v>224</v>
      </c>
      <c r="B177" s="51">
        <v>1149</v>
      </c>
      <c r="C177" s="51"/>
      <c r="D177" s="51"/>
      <c r="E177" s="51"/>
      <c r="F177" s="51">
        <v>883</v>
      </c>
      <c r="G177" s="51"/>
    </row>
    <row r="178" spans="1:7" ht="15">
      <c r="A178" s="43" t="s">
        <v>225</v>
      </c>
      <c r="B178" s="51">
        <v>6059</v>
      </c>
      <c r="C178" s="51">
        <v>8</v>
      </c>
      <c r="D178" s="51"/>
      <c r="E178" s="51"/>
      <c r="F178" s="51">
        <v>381</v>
      </c>
      <c r="G178" s="51"/>
    </row>
    <row r="179" spans="1:7" ht="15">
      <c r="A179" s="43" t="s">
        <v>226</v>
      </c>
      <c r="B179" s="51">
        <v>150</v>
      </c>
      <c r="C179" s="51">
        <v>12</v>
      </c>
      <c r="D179" s="51">
        <v>4</v>
      </c>
      <c r="E179" s="51"/>
      <c r="F179" s="51">
        <v>28</v>
      </c>
      <c r="G179" s="51"/>
    </row>
    <row r="180" spans="1:7" ht="15">
      <c r="A180" s="43" t="s">
        <v>227</v>
      </c>
      <c r="B180" s="51">
        <f>SUM(B172:B179)</f>
        <v>7602</v>
      </c>
      <c r="C180" s="51">
        <f>SUM(C172:C179)</f>
        <v>49</v>
      </c>
      <c r="D180" s="51">
        <f>SUM(D172:D179)</f>
        <v>4</v>
      </c>
      <c r="E180" s="51"/>
      <c r="F180" s="51">
        <f>SUM(F172:F179)</f>
        <v>1391</v>
      </c>
      <c r="G180" s="51"/>
    </row>
    <row r="181" spans="1:7" ht="15" customHeight="1">
      <c r="A181" s="144"/>
      <c r="B181" s="145"/>
      <c r="C181" s="145"/>
      <c r="D181" s="145"/>
      <c r="E181" s="145"/>
      <c r="F181" s="145"/>
      <c r="G181" s="146"/>
    </row>
    <row r="182" spans="1:7" ht="15">
      <c r="A182" s="43" t="s">
        <v>228</v>
      </c>
      <c r="B182" s="52"/>
      <c r="C182" s="52"/>
      <c r="D182" s="52"/>
      <c r="E182" s="52"/>
      <c r="F182" s="52"/>
      <c r="G182" s="52"/>
    </row>
    <row r="183" spans="1:7" ht="15">
      <c r="A183" s="43" t="s">
        <v>229</v>
      </c>
      <c r="B183" s="52">
        <v>820</v>
      </c>
      <c r="C183" s="52">
        <v>68</v>
      </c>
      <c r="D183" s="52">
        <v>68</v>
      </c>
      <c r="E183" s="52"/>
      <c r="F183" s="52">
        <v>140</v>
      </c>
      <c r="G183" s="52"/>
    </row>
    <row r="184" spans="1:7" ht="15">
      <c r="A184" s="43" t="s">
        <v>230</v>
      </c>
      <c r="B184" s="52"/>
      <c r="C184" s="52"/>
      <c r="D184" s="52"/>
      <c r="E184" s="52"/>
      <c r="F184" s="52"/>
      <c r="G184" s="52"/>
    </row>
    <row r="185" spans="1:7" ht="15">
      <c r="A185" s="43" t="s">
        <v>231</v>
      </c>
      <c r="B185" s="52"/>
      <c r="C185" s="52"/>
      <c r="D185" s="52"/>
      <c r="E185" s="52"/>
      <c r="F185" s="52"/>
      <c r="G185" s="52"/>
    </row>
    <row r="186" spans="1:7" ht="15">
      <c r="A186" s="43" t="s">
        <v>232</v>
      </c>
      <c r="B186" s="52"/>
      <c r="C186" s="52"/>
      <c r="D186" s="52"/>
      <c r="E186" s="52"/>
      <c r="F186" s="52"/>
      <c r="G186" s="52"/>
    </row>
    <row r="187" spans="1:7" ht="15">
      <c r="A187" s="43" t="s">
        <v>233</v>
      </c>
      <c r="B187" s="52"/>
      <c r="C187" s="52"/>
      <c r="D187" s="52"/>
      <c r="E187" s="52"/>
      <c r="F187" s="52"/>
      <c r="G187" s="52"/>
    </row>
    <row r="188" spans="1:7" ht="15">
      <c r="A188" s="43" t="s">
        <v>234</v>
      </c>
      <c r="B188" s="52"/>
      <c r="C188" s="52"/>
      <c r="D188" s="52"/>
      <c r="E188" s="52"/>
      <c r="F188" s="52"/>
      <c r="G188" s="52"/>
    </row>
    <row r="189" spans="1:7" ht="15">
      <c r="A189" s="43" t="s">
        <v>235</v>
      </c>
      <c r="B189" s="52"/>
      <c r="C189" s="52"/>
      <c r="D189" s="52"/>
      <c r="E189" s="52"/>
      <c r="F189" s="52"/>
      <c r="G189" s="52"/>
    </row>
    <row r="190" spans="1:7" ht="15">
      <c r="A190" s="43" t="s">
        <v>236</v>
      </c>
      <c r="B190" s="52">
        <v>820</v>
      </c>
      <c r="C190" s="52">
        <v>68</v>
      </c>
      <c r="D190" s="52">
        <v>68</v>
      </c>
      <c r="E190" s="52"/>
      <c r="F190" s="52"/>
      <c r="G190" s="52"/>
    </row>
    <row r="191" spans="1:7" ht="15" customHeight="1">
      <c r="A191" s="155"/>
      <c r="B191" s="156"/>
      <c r="C191" s="156"/>
      <c r="D191" s="156"/>
      <c r="E191" s="156"/>
      <c r="F191" s="156"/>
      <c r="G191" s="157"/>
    </row>
    <row r="192" spans="1:7" ht="15">
      <c r="A192" s="43" t="s">
        <v>237</v>
      </c>
      <c r="B192" s="51">
        <v>3</v>
      </c>
      <c r="C192" s="51"/>
      <c r="D192" s="51"/>
      <c r="E192" s="51"/>
      <c r="F192" s="51"/>
      <c r="G192" s="51"/>
    </row>
    <row r="193" spans="1:7" ht="15">
      <c r="A193" s="43" t="s">
        <v>238</v>
      </c>
      <c r="B193" s="51"/>
      <c r="C193" s="51"/>
      <c r="D193" s="51"/>
      <c r="E193" s="51"/>
      <c r="F193" s="51"/>
      <c r="G193" s="51"/>
    </row>
    <row r="194" spans="1:7" ht="15">
      <c r="A194" s="43" t="s">
        <v>332</v>
      </c>
      <c r="B194" s="51">
        <v>78</v>
      </c>
      <c r="C194" s="51"/>
      <c r="D194" s="51"/>
      <c r="E194" s="51"/>
      <c r="F194" s="51"/>
      <c r="G194" s="51"/>
    </row>
    <row r="195" spans="1:7" ht="15">
      <c r="A195" s="43" t="s">
        <v>239</v>
      </c>
      <c r="B195" s="51">
        <v>10</v>
      </c>
      <c r="C195" s="51"/>
      <c r="D195" s="51"/>
      <c r="E195" s="51"/>
      <c r="F195" s="51">
        <v>2</v>
      </c>
      <c r="G195" s="51"/>
    </row>
    <row r="196" spans="1:7" ht="15">
      <c r="A196" s="43" t="s">
        <v>240</v>
      </c>
      <c r="B196" s="51"/>
      <c r="C196" s="51"/>
      <c r="D196" s="51"/>
      <c r="E196" s="51"/>
      <c r="F196" s="51"/>
      <c r="G196" s="51"/>
    </row>
    <row r="197" spans="1:7" ht="15">
      <c r="A197" s="43" t="s">
        <v>241</v>
      </c>
      <c r="B197" s="51"/>
      <c r="C197" s="51"/>
      <c r="D197" s="51"/>
      <c r="E197" s="51"/>
      <c r="F197" s="51"/>
      <c r="G197" s="51"/>
    </row>
    <row r="198" spans="1:7" ht="15">
      <c r="A198" s="43" t="s">
        <v>242</v>
      </c>
      <c r="B198" s="51"/>
      <c r="C198" s="51"/>
      <c r="D198" s="51"/>
      <c r="E198" s="51"/>
      <c r="F198" s="51"/>
      <c r="G198" s="51"/>
    </row>
    <row r="199" spans="1:7" ht="15">
      <c r="A199" s="43" t="s">
        <v>243</v>
      </c>
      <c r="B199" s="51"/>
      <c r="C199" s="51"/>
      <c r="D199" s="51"/>
      <c r="E199" s="51"/>
      <c r="F199" s="51"/>
      <c r="G199" s="51"/>
    </row>
    <row r="200" spans="1:7" ht="15">
      <c r="A200" s="43" t="s">
        <v>244</v>
      </c>
      <c r="B200" s="51">
        <v>12</v>
      </c>
      <c r="C200" s="51">
        <v>1</v>
      </c>
      <c r="D200" s="51">
        <v>1</v>
      </c>
      <c r="E200" s="51"/>
      <c r="F200" s="51">
        <v>42</v>
      </c>
      <c r="G200" s="51"/>
    </row>
    <row r="201" spans="1:7" ht="15">
      <c r="A201" s="43" t="s">
        <v>245</v>
      </c>
      <c r="B201" s="51">
        <v>3313</v>
      </c>
      <c r="C201" s="51">
        <v>8</v>
      </c>
      <c r="D201" s="51">
        <v>8</v>
      </c>
      <c r="E201" s="51"/>
      <c r="F201" s="51">
        <v>26</v>
      </c>
      <c r="G201" s="51">
        <v>11</v>
      </c>
    </row>
    <row r="202" spans="1:7" ht="15">
      <c r="A202" s="43" t="s">
        <v>246</v>
      </c>
      <c r="B202" s="51">
        <v>9795</v>
      </c>
      <c r="C202" s="51">
        <v>172</v>
      </c>
      <c r="D202" s="51">
        <v>172</v>
      </c>
      <c r="E202" s="51"/>
      <c r="F202" s="51">
        <v>7848</v>
      </c>
      <c r="G202" s="51"/>
    </row>
    <row r="203" spans="1:7" ht="15">
      <c r="A203" s="43" t="s">
        <v>247</v>
      </c>
      <c r="B203" s="51"/>
      <c r="C203" s="51"/>
      <c r="D203" s="51"/>
      <c r="E203" s="51"/>
      <c r="F203" s="51"/>
      <c r="G203" s="51"/>
    </row>
    <row r="204" spans="1:7" ht="15">
      <c r="A204" s="43" t="s">
        <v>248</v>
      </c>
      <c r="B204" s="51">
        <f aca="true" t="shared" si="6" ref="B204:G204">SUM(B192:B203)</f>
        <v>13211</v>
      </c>
      <c r="C204" s="51">
        <f t="shared" si="6"/>
        <v>181</v>
      </c>
      <c r="D204" s="51">
        <v>181</v>
      </c>
      <c r="E204" s="51"/>
      <c r="F204" s="51">
        <f t="shared" si="6"/>
        <v>7918</v>
      </c>
      <c r="G204" s="51">
        <f t="shared" si="6"/>
        <v>11</v>
      </c>
    </row>
    <row r="205" spans="1:7" ht="15" customHeight="1">
      <c r="A205" s="135"/>
      <c r="B205" s="136"/>
      <c r="C205" s="136"/>
      <c r="D205" s="136"/>
      <c r="E205" s="136"/>
      <c r="F205" s="136"/>
      <c r="G205" s="137"/>
    </row>
    <row r="206" spans="1:7" ht="15">
      <c r="A206" s="43" t="s">
        <v>249</v>
      </c>
      <c r="B206" s="51"/>
      <c r="C206" s="51"/>
      <c r="D206" s="51"/>
      <c r="E206" s="51"/>
      <c r="F206" s="51"/>
      <c r="G206" s="51"/>
    </row>
    <row r="207" spans="1:7" ht="15">
      <c r="A207" s="43" t="s">
        <v>250</v>
      </c>
      <c r="B207" s="51">
        <v>54</v>
      </c>
      <c r="C207" s="51"/>
      <c r="D207" s="51"/>
      <c r="E207" s="51"/>
      <c r="F207" s="51"/>
      <c r="G207" s="51"/>
    </row>
    <row r="208" spans="1:7" ht="15">
      <c r="A208" s="43" t="s">
        <v>251</v>
      </c>
      <c r="B208" s="51"/>
      <c r="C208" s="51"/>
      <c r="D208" s="51"/>
      <c r="E208" s="51"/>
      <c r="F208" s="51"/>
      <c r="G208" s="51"/>
    </row>
    <row r="209" spans="1:7" ht="15">
      <c r="A209" s="43" t="s">
        <v>252</v>
      </c>
      <c r="B209" s="51"/>
      <c r="C209" s="51"/>
      <c r="D209" s="51"/>
      <c r="E209" s="51"/>
      <c r="F209" s="51"/>
      <c r="G209" s="51"/>
    </row>
    <row r="210" spans="1:7" ht="15">
      <c r="A210" s="43" t="s">
        <v>253</v>
      </c>
      <c r="B210" s="51"/>
      <c r="C210" s="51"/>
      <c r="D210" s="51"/>
      <c r="E210" s="51"/>
      <c r="F210" s="51"/>
      <c r="G210" s="51"/>
    </row>
    <row r="211" spans="1:7" ht="15">
      <c r="A211" s="43" t="s">
        <v>254</v>
      </c>
      <c r="B211" s="51"/>
      <c r="C211" s="51"/>
      <c r="D211" s="51"/>
      <c r="E211" s="51"/>
      <c r="F211" s="51"/>
      <c r="G211" s="51"/>
    </row>
    <row r="212" spans="1:7" ht="15">
      <c r="A212" s="43" t="s">
        <v>255</v>
      </c>
      <c r="B212" s="51"/>
      <c r="C212" s="51"/>
      <c r="D212" s="51"/>
      <c r="E212" s="51"/>
      <c r="F212" s="51"/>
      <c r="G212" s="51"/>
    </row>
    <row r="213" spans="1:7" ht="15">
      <c r="A213" s="43" t="s">
        <v>256</v>
      </c>
      <c r="B213" s="51">
        <v>314</v>
      </c>
      <c r="C213" s="51">
        <v>31</v>
      </c>
      <c r="D213" s="51">
        <v>31</v>
      </c>
      <c r="E213" s="51"/>
      <c r="F213" s="51">
        <v>429</v>
      </c>
      <c r="G213" s="51"/>
    </row>
    <row r="214" spans="1:7" ht="15">
      <c r="A214" s="43" t="s">
        <v>257</v>
      </c>
      <c r="B214" s="51">
        <f>SUM(B206:B213)</f>
        <v>368</v>
      </c>
      <c r="C214" s="51">
        <f>SUM(C206:C213)</f>
        <v>31</v>
      </c>
      <c r="D214" s="51">
        <f>SUM(D206:D213)</f>
        <v>31</v>
      </c>
      <c r="E214" s="51"/>
      <c r="F214" s="51">
        <f>SUM(F206:F213)</f>
        <v>429</v>
      </c>
      <c r="G214" s="51"/>
    </row>
    <row r="215" spans="1:7" ht="15" customHeight="1">
      <c r="A215" s="135"/>
      <c r="B215" s="136"/>
      <c r="C215" s="136"/>
      <c r="D215" s="136"/>
      <c r="E215" s="136"/>
      <c r="F215" s="136"/>
      <c r="G215" s="137"/>
    </row>
    <row r="216" spans="1:7" ht="15">
      <c r="A216" s="43" t="s">
        <v>258</v>
      </c>
      <c r="B216" s="51"/>
      <c r="C216" s="51"/>
      <c r="D216" s="51"/>
      <c r="E216" s="51"/>
      <c r="F216" s="51"/>
      <c r="G216" s="51"/>
    </row>
    <row r="217" spans="1:7" ht="15">
      <c r="A217" s="43" t="s">
        <v>259</v>
      </c>
      <c r="B217" s="51"/>
      <c r="C217" s="51"/>
      <c r="D217" s="51"/>
      <c r="E217" s="51"/>
      <c r="F217" s="51"/>
      <c r="G217" s="51"/>
    </row>
    <row r="218" spans="1:7" ht="15">
      <c r="A218" s="43" t="s">
        <v>260</v>
      </c>
      <c r="B218" s="51">
        <v>1370</v>
      </c>
      <c r="C218" s="51"/>
      <c r="D218" s="51"/>
      <c r="E218" s="51"/>
      <c r="F218" s="51">
        <v>830</v>
      </c>
      <c r="G218" s="51">
        <v>39</v>
      </c>
    </row>
    <row r="219" spans="1:7" ht="15">
      <c r="A219" s="43" t="s">
        <v>261</v>
      </c>
      <c r="B219" s="51"/>
      <c r="C219" s="51"/>
      <c r="D219" s="51"/>
      <c r="E219" s="51"/>
      <c r="F219" s="51"/>
      <c r="G219" s="51"/>
    </row>
    <row r="220" spans="1:7" ht="15">
      <c r="A220" s="43" t="s">
        <v>262</v>
      </c>
      <c r="B220" s="51">
        <v>7</v>
      </c>
      <c r="C220" s="51"/>
      <c r="D220" s="51"/>
      <c r="E220" s="51"/>
      <c r="F220" s="51"/>
      <c r="G220" s="51"/>
    </row>
    <row r="221" spans="1:7" ht="15">
      <c r="A221" s="43" t="s">
        <v>263</v>
      </c>
      <c r="B221" s="51"/>
      <c r="C221" s="51"/>
      <c r="D221" s="51"/>
      <c r="E221" s="51"/>
      <c r="F221" s="51"/>
      <c r="G221" s="51"/>
    </row>
    <row r="222" spans="1:7" ht="15">
      <c r="A222" s="43" t="s">
        <v>264</v>
      </c>
      <c r="B222" s="51">
        <v>11</v>
      </c>
      <c r="C222" s="51">
        <v>11</v>
      </c>
      <c r="D222" s="51">
        <v>11</v>
      </c>
      <c r="E222" s="51"/>
      <c r="F222" s="51"/>
      <c r="G222" s="51"/>
    </row>
    <row r="223" spans="1:7" ht="15">
      <c r="A223" s="43" t="s">
        <v>265</v>
      </c>
      <c r="B223" s="51">
        <f aca="true" t="shared" si="7" ref="B223:G223">SUM(B216:B222)</f>
        <v>1388</v>
      </c>
      <c r="C223" s="51">
        <f t="shared" si="7"/>
        <v>11</v>
      </c>
      <c r="D223" s="51">
        <f t="shared" si="7"/>
        <v>11</v>
      </c>
      <c r="E223" s="51"/>
      <c r="F223" s="51">
        <f t="shared" si="7"/>
        <v>830</v>
      </c>
      <c r="G223" s="51">
        <f t="shared" si="7"/>
        <v>39</v>
      </c>
    </row>
    <row r="224" spans="1:7" ht="15" customHeight="1">
      <c r="A224" s="135"/>
      <c r="B224" s="136"/>
      <c r="C224" s="136"/>
      <c r="D224" s="136"/>
      <c r="E224" s="136"/>
      <c r="F224" s="136"/>
      <c r="G224" s="137"/>
    </row>
    <row r="225" spans="1:7" ht="15">
      <c r="A225" s="43" t="s">
        <v>266</v>
      </c>
      <c r="B225" s="51"/>
      <c r="C225" s="51"/>
      <c r="D225" s="51"/>
      <c r="E225" s="51"/>
      <c r="F225" s="51"/>
      <c r="G225" s="51"/>
    </row>
    <row r="226" spans="1:7" ht="15">
      <c r="A226" s="43" t="s">
        <v>267</v>
      </c>
      <c r="B226" s="51"/>
      <c r="C226" s="51"/>
      <c r="D226" s="51"/>
      <c r="E226" s="51"/>
      <c r="F226" s="51"/>
      <c r="G226" s="51"/>
    </row>
    <row r="227" spans="1:7" ht="15">
      <c r="A227" s="43" t="s">
        <v>268</v>
      </c>
      <c r="B227" s="51"/>
      <c r="C227" s="51"/>
      <c r="D227" s="51"/>
      <c r="E227" s="51"/>
      <c r="F227" s="51"/>
      <c r="G227" s="51"/>
    </row>
    <row r="228" spans="1:7" ht="15">
      <c r="A228" s="43" t="s">
        <v>269</v>
      </c>
      <c r="B228" s="51"/>
      <c r="C228" s="51"/>
      <c r="D228" s="51"/>
      <c r="E228" s="51"/>
      <c r="F228" s="51"/>
      <c r="G228" s="51"/>
    </row>
    <row r="229" spans="1:7" ht="15">
      <c r="A229" s="43" t="s">
        <v>270</v>
      </c>
      <c r="B229" s="51">
        <v>4044</v>
      </c>
      <c r="C229" s="51">
        <v>14</v>
      </c>
      <c r="D229" s="51">
        <v>14</v>
      </c>
      <c r="E229" s="51"/>
      <c r="F229" s="51">
        <v>1237</v>
      </c>
      <c r="G229" s="51"/>
    </row>
    <row r="230" spans="1:7" ht="15">
      <c r="A230" s="45" t="s">
        <v>271</v>
      </c>
      <c r="B230" s="51">
        <v>4044</v>
      </c>
      <c r="C230" s="51">
        <v>14</v>
      </c>
      <c r="D230" s="51">
        <v>14</v>
      </c>
      <c r="E230" s="51"/>
      <c r="F230" s="51">
        <v>1237</v>
      </c>
      <c r="G230" s="51"/>
    </row>
    <row r="231" spans="1:7" ht="15" customHeight="1">
      <c r="A231" s="135"/>
      <c r="B231" s="136"/>
      <c r="C231" s="136"/>
      <c r="D231" s="136"/>
      <c r="E231" s="136"/>
      <c r="F231" s="136"/>
      <c r="G231" s="137"/>
    </row>
    <row r="232" spans="1:7" ht="15">
      <c r="A232" s="43" t="s">
        <v>272</v>
      </c>
      <c r="B232" s="51">
        <v>5</v>
      </c>
      <c r="C232" s="51">
        <v>5</v>
      </c>
      <c r="D232" s="51"/>
      <c r="E232" s="51"/>
      <c r="F232" s="51"/>
      <c r="G232" s="51"/>
    </row>
    <row r="233" spans="1:7" ht="15">
      <c r="A233" s="43" t="s">
        <v>273</v>
      </c>
      <c r="B233" s="51"/>
      <c r="C233" s="51"/>
      <c r="D233" s="51"/>
      <c r="E233" s="51"/>
      <c r="F233" s="51"/>
      <c r="G233" s="51"/>
    </row>
    <row r="234" spans="1:7" ht="15">
      <c r="A234" s="43" t="s">
        <v>274</v>
      </c>
      <c r="B234" s="51"/>
      <c r="C234" s="51"/>
      <c r="D234" s="51"/>
      <c r="E234" s="51"/>
      <c r="F234" s="51"/>
      <c r="G234" s="51"/>
    </row>
    <row r="235" spans="1:7" ht="15">
      <c r="A235" s="43" t="s">
        <v>275</v>
      </c>
      <c r="B235" s="51"/>
      <c r="C235" s="51"/>
      <c r="D235" s="51"/>
      <c r="E235" s="51"/>
      <c r="F235" s="51"/>
      <c r="G235" s="51"/>
    </row>
    <row r="236" spans="1:7" ht="15">
      <c r="A236" s="43" t="s">
        <v>276</v>
      </c>
      <c r="B236" s="51"/>
      <c r="C236" s="51"/>
      <c r="D236" s="51"/>
      <c r="E236" s="51"/>
      <c r="F236" s="51"/>
      <c r="G236" s="51"/>
    </row>
    <row r="237" spans="1:7" ht="15">
      <c r="A237" s="43" t="s">
        <v>277</v>
      </c>
      <c r="B237" s="51">
        <v>14</v>
      </c>
      <c r="C237" s="51"/>
      <c r="D237" s="51"/>
      <c r="E237" s="51"/>
      <c r="F237" s="51"/>
      <c r="G237" s="51"/>
    </row>
    <row r="238" spans="1:7" ht="15">
      <c r="A238" s="43" t="s">
        <v>278</v>
      </c>
      <c r="B238" s="51"/>
      <c r="C238" s="51"/>
      <c r="D238" s="51"/>
      <c r="E238" s="51"/>
      <c r="F238" s="51"/>
      <c r="G238" s="51"/>
    </row>
    <row r="239" spans="1:7" ht="15">
      <c r="A239" s="43" t="s">
        <v>279</v>
      </c>
      <c r="B239" s="51"/>
      <c r="C239" s="51"/>
      <c r="D239" s="51"/>
      <c r="E239" s="51"/>
      <c r="F239" s="51"/>
      <c r="G239" s="51"/>
    </row>
    <row r="240" spans="1:7" ht="15">
      <c r="A240" s="43" t="s">
        <v>280</v>
      </c>
      <c r="B240" s="51"/>
      <c r="C240" s="51"/>
      <c r="D240" s="51"/>
      <c r="E240" s="51"/>
      <c r="F240" s="51"/>
      <c r="G240" s="51"/>
    </row>
    <row r="241" spans="1:7" ht="15">
      <c r="A241" s="43" t="s">
        <v>281</v>
      </c>
      <c r="B241" s="51"/>
      <c r="C241" s="51"/>
      <c r="D241" s="51"/>
      <c r="E241" s="51"/>
      <c r="F241" s="51"/>
      <c r="G241" s="51"/>
    </row>
    <row r="242" spans="1:7" ht="15">
      <c r="A242" s="43" t="s">
        <v>282</v>
      </c>
      <c r="B242" s="51"/>
      <c r="C242" s="51"/>
      <c r="D242" s="51"/>
      <c r="E242" s="51"/>
      <c r="F242" s="51"/>
      <c r="G242" s="51"/>
    </row>
    <row r="243" spans="1:7" ht="15">
      <c r="A243" s="43" t="s">
        <v>283</v>
      </c>
      <c r="B243" s="51"/>
      <c r="C243" s="51"/>
      <c r="D243" s="51"/>
      <c r="E243" s="51"/>
      <c r="F243" s="51"/>
      <c r="G243" s="51"/>
    </row>
    <row r="244" spans="1:7" ht="15">
      <c r="A244" s="43" t="s">
        <v>284</v>
      </c>
      <c r="B244" s="51">
        <v>36</v>
      </c>
      <c r="C244" s="51">
        <v>5</v>
      </c>
      <c r="D244" s="51">
        <v>5</v>
      </c>
      <c r="E244" s="51"/>
      <c r="F244" s="51">
        <v>489</v>
      </c>
      <c r="G244" s="51"/>
    </row>
    <row r="245" spans="1:7" ht="15">
      <c r="A245" s="43" t="s">
        <v>285</v>
      </c>
      <c r="B245" s="51">
        <f>SUM(B232:B244)</f>
        <v>55</v>
      </c>
      <c r="C245" s="51">
        <f>SUM(C232:C244)</f>
        <v>10</v>
      </c>
      <c r="D245" s="51">
        <f>SUM(D232:D244)</f>
        <v>5</v>
      </c>
      <c r="E245" s="51"/>
      <c r="F245" s="51">
        <f>SUM(F232:F244)</f>
        <v>489</v>
      </c>
      <c r="G245" s="51"/>
    </row>
    <row r="246" spans="1:7" ht="15" customHeight="1">
      <c r="A246" s="144"/>
      <c r="B246" s="145"/>
      <c r="C246" s="145"/>
      <c r="D246" s="145"/>
      <c r="E246" s="145"/>
      <c r="F246" s="145"/>
      <c r="G246" s="146"/>
    </row>
    <row r="247" spans="1:7" ht="15">
      <c r="A247" s="43" t="s">
        <v>333</v>
      </c>
      <c r="B247" s="52"/>
      <c r="C247" s="52"/>
      <c r="D247" s="52"/>
      <c r="E247" s="52"/>
      <c r="F247" s="52"/>
      <c r="G247" s="52"/>
    </row>
    <row r="248" spans="1:7" ht="15">
      <c r="A248" s="43" t="s">
        <v>334</v>
      </c>
      <c r="B248" s="52">
        <v>12</v>
      </c>
      <c r="C248" s="52"/>
      <c r="D248" s="52"/>
      <c r="E248" s="52"/>
      <c r="F248" s="52">
        <v>2</v>
      </c>
      <c r="G248" s="52"/>
    </row>
    <row r="249" spans="1:7" ht="15">
      <c r="A249" s="43" t="s">
        <v>286</v>
      </c>
      <c r="B249" s="52"/>
      <c r="C249" s="52"/>
      <c r="D249" s="52"/>
      <c r="E249" s="52"/>
      <c r="F249" s="52"/>
      <c r="G249" s="52"/>
    </row>
    <row r="250" spans="1:7" ht="15">
      <c r="A250" s="43" t="s">
        <v>287</v>
      </c>
      <c r="B250" s="52">
        <v>20</v>
      </c>
      <c r="C250" s="52"/>
      <c r="D250" s="52"/>
      <c r="E250" s="52"/>
      <c r="F250" s="52">
        <v>88</v>
      </c>
      <c r="G250" s="52">
        <v>84</v>
      </c>
    </row>
    <row r="251" spans="1:7" ht="15">
      <c r="A251" s="43" t="s">
        <v>288</v>
      </c>
      <c r="B251" s="52"/>
      <c r="C251" s="52"/>
      <c r="D251" s="52"/>
      <c r="E251" s="52"/>
      <c r="F251" s="52"/>
      <c r="G251" s="52"/>
    </row>
    <row r="252" spans="1:7" ht="15">
      <c r="A252" s="43" t="s">
        <v>289</v>
      </c>
      <c r="B252" s="52">
        <v>29</v>
      </c>
      <c r="C252" s="52"/>
      <c r="D252" s="52"/>
      <c r="E252" s="52"/>
      <c r="F252" s="52"/>
      <c r="G252" s="52"/>
    </row>
    <row r="253" spans="1:7" ht="15">
      <c r="A253" s="43" t="s">
        <v>290</v>
      </c>
      <c r="B253" s="52"/>
      <c r="C253" s="52"/>
      <c r="D253" s="52"/>
      <c r="E253" s="52"/>
      <c r="F253" s="52"/>
      <c r="G253" s="52"/>
    </row>
    <row r="254" spans="1:7" ht="15">
      <c r="A254" s="43" t="s">
        <v>291</v>
      </c>
      <c r="B254" s="52">
        <v>935</v>
      </c>
      <c r="C254" s="52"/>
      <c r="D254" s="52"/>
      <c r="E254" s="52"/>
      <c r="F254" s="52"/>
      <c r="G254" s="52"/>
    </row>
    <row r="255" spans="1:7" ht="15">
      <c r="A255" s="43" t="s">
        <v>292</v>
      </c>
      <c r="B255" s="52">
        <v>996</v>
      </c>
      <c r="C255" s="52"/>
      <c r="D255" s="52"/>
      <c r="E255" s="52"/>
      <c r="F255" s="52">
        <v>90</v>
      </c>
      <c r="G255" s="52">
        <v>84</v>
      </c>
    </row>
    <row r="256" spans="1:7" ht="15" customHeight="1">
      <c r="A256" s="155"/>
      <c r="B256" s="156"/>
      <c r="C256" s="156"/>
      <c r="D256" s="156"/>
      <c r="E256" s="156"/>
      <c r="F256" s="156"/>
      <c r="G256" s="157"/>
    </row>
    <row r="257" spans="1:7" ht="15">
      <c r="A257" s="43" t="s">
        <v>293</v>
      </c>
      <c r="B257" s="51">
        <v>13470</v>
      </c>
      <c r="C257" s="51">
        <v>155</v>
      </c>
      <c r="D257" s="51">
        <v>155</v>
      </c>
      <c r="E257" s="51"/>
      <c r="F257" s="51">
        <v>16982</v>
      </c>
      <c r="G257" s="51">
        <v>1418</v>
      </c>
    </row>
    <row r="258" spans="1:7" ht="15" customHeight="1">
      <c r="A258" s="44"/>
      <c r="B258" s="136"/>
      <c r="C258" s="136"/>
      <c r="D258" s="136"/>
      <c r="E258" s="136"/>
      <c r="F258" s="136"/>
      <c r="G258" s="137"/>
    </row>
    <row r="259" spans="1:7" ht="15">
      <c r="A259" s="43" t="s">
        <v>294</v>
      </c>
      <c r="B259" s="51">
        <v>6</v>
      </c>
      <c r="C259" s="51"/>
      <c r="D259" s="51"/>
      <c r="E259" s="51"/>
      <c r="F259" s="51"/>
      <c r="G259" s="51"/>
    </row>
    <row r="260" spans="1:7" ht="15">
      <c r="A260" s="43" t="s">
        <v>295</v>
      </c>
      <c r="B260" s="51"/>
      <c r="C260" s="51"/>
      <c r="D260" s="51"/>
      <c r="E260" s="51"/>
      <c r="F260" s="51"/>
      <c r="G260" s="51"/>
    </row>
    <row r="261" spans="1:7" ht="15">
      <c r="A261" s="43" t="s">
        <v>296</v>
      </c>
      <c r="B261" s="51"/>
      <c r="C261" s="51"/>
      <c r="D261" s="51"/>
      <c r="E261" s="51"/>
      <c r="F261" s="51"/>
      <c r="G261" s="51"/>
    </row>
    <row r="262" spans="1:7" ht="15">
      <c r="A262" s="43" t="s">
        <v>297</v>
      </c>
      <c r="B262" s="51">
        <v>22</v>
      </c>
      <c r="C262" s="51"/>
      <c r="D262" s="51"/>
      <c r="E262" s="51"/>
      <c r="F262" s="51"/>
      <c r="G262" s="51"/>
    </row>
    <row r="263" spans="1:7" ht="15">
      <c r="A263" s="43" t="s">
        <v>298</v>
      </c>
      <c r="B263" s="51">
        <v>223</v>
      </c>
      <c r="C263" s="51"/>
      <c r="D263" s="51"/>
      <c r="E263" s="51"/>
      <c r="F263" s="51"/>
      <c r="G263" s="51"/>
    </row>
    <row r="264" spans="1:7" ht="15">
      <c r="A264" s="43" t="s">
        <v>299</v>
      </c>
      <c r="B264" s="51">
        <v>1</v>
      </c>
      <c r="C264" s="51">
        <v>1</v>
      </c>
      <c r="D264" s="51"/>
      <c r="E264" s="51">
        <v>1</v>
      </c>
      <c r="F264" s="51"/>
      <c r="G264" s="51"/>
    </row>
    <row r="265" spans="1:7" ht="15">
      <c r="A265" s="43" t="s">
        <v>300</v>
      </c>
      <c r="B265" s="51"/>
      <c r="C265" s="51"/>
      <c r="D265" s="51"/>
      <c r="E265" s="51"/>
      <c r="F265" s="51"/>
      <c r="G265" s="51"/>
    </row>
    <row r="266" spans="1:7" ht="15">
      <c r="A266" s="43" t="s">
        <v>301</v>
      </c>
      <c r="B266" s="51">
        <v>3</v>
      </c>
      <c r="C266" s="51"/>
      <c r="D266" s="51"/>
      <c r="E266" s="51"/>
      <c r="F266" s="51"/>
      <c r="G266" s="51"/>
    </row>
    <row r="267" spans="1:7" ht="15">
      <c r="A267" s="43" t="s">
        <v>302</v>
      </c>
      <c r="B267" s="51"/>
      <c r="C267" s="51"/>
      <c r="D267" s="51"/>
      <c r="E267" s="51"/>
      <c r="F267" s="51"/>
      <c r="G267" s="51"/>
    </row>
    <row r="268" spans="1:7" ht="15">
      <c r="A268" s="43" t="s">
        <v>303</v>
      </c>
      <c r="B268" s="51"/>
      <c r="C268" s="51"/>
      <c r="D268" s="51"/>
      <c r="E268" s="51"/>
      <c r="F268" s="51"/>
      <c r="G268" s="51"/>
    </row>
    <row r="269" spans="1:7" ht="15">
      <c r="A269" s="43" t="s">
        <v>304</v>
      </c>
      <c r="B269" s="51">
        <v>2</v>
      </c>
      <c r="C269" s="51"/>
      <c r="D269" s="51"/>
      <c r="E269" s="51"/>
      <c r="F269" s="51"/>
      <c r="G269" s="51"/>
    </row>
    <row r="270" spans="1:7" ht="15">
      <c r="A270" s="43" t="s">
        <v>305</v>
      </c>
      <c r="B270" s="51">
        <v>78</v>
      </c>
      <c r="C270" s="51"/>
      <c r="D270" s="51"/>
      <c r="E270" s="51"/>
      <c r="F270" s="51">
        <v>40</v>
      </c>
      <c r="G270" s="51"/>
    </row>
    <row r="271" spans="1:7" ht="15">
      <c r="A271" s="43" t="s">
        <v>306</v>
      </c>
      <c r="B271" s="51"/>
      <c r="C271" s="51"/>
      <c r="D271" s="51"/>
      <c r="E271" s="51"/>
      <c r="F271" s="51"/>
      <c r="G271" s="51"/>
    </row>
    <row r="272" spans="1:7" ht="15">
      <c r="A272" s="43" t="s">
        <v>307</v>
      </c>
      <c r="B272" s="51">
        <v>302</v>
      </c>
      <c r="C272" s="51">
        <v>1</v>
      </c>
      <c r="D272" s="51">
        <v>1</v>
      </c>
      <c r="E272" s="51"/>
      <c r="F272" s="51">
        <v>41</v>
      </c>
      <c r="G272" s="51">
        <v>31</v>
      </c>
    </row>
    <row r="273" spans="1:7" ht="15">
      <c r="A273" s="43" t="s">
        <v>308</v>
      </c>
      <c r="B273" s="51">
        <v>1</v>
      </c>
      <c r="C273" s="51"/>
      <c r="D273" s="51"/>
      <c r="E273" s="51"/>
      <c r="F273" s="51"/>
      <c r="G273" s="51"/>
    </row>
    <row r="274" spans="1:7" ht="15">
      <c r="A274" s="43" t="s">
        <v>309</v>
      </c>
      <c r="B274" s="51">
        <f aca="true" t="shared" si="8" ref="B274:G274">SUM(B259:B273)</f>
        <v>638</v>
      </c>
      <c r="C274" s="51">
        <f t="shared" si="8"/>
        <v>2</v>
      </c>
      <c r="D274" s="51">
        <f t="shared" si="8"/>
        <v>1</v>
      </c>
      <c r="E274" s="51">
        <f t="shared" si="8"/>
        <v>1</v>
      </c>
      <c r="F274" s="51">
        <f t="shared" si="8"/>
        <v>81</v>
      </c>
      <c r="G274" s="51">
        <f t="shared" si="8"/>
        <v>31</v>
      </c>
    </row>
    <row r="275" spans="1:7" ht="15" customHeight="1">
      <c r="A275" s="135"/>
      <c r="B275" s="136"/>
      <c r="C275" s="136"/>
      <c r="D275" s="136"/>
      <c r="E275" s="136"/>
      <c r="F275" s="136"/>
      <c r="G275" s="137"/>
    </row>
  </sheetData>
  <sheetProtection/>
  <mergeCells count="8">
    <mergeCell ref="F2:F4"/>
    <mergeCell ref="A1:G1"/>
    <mergeCell ref="C3:C4"/>
    <mergeCell ref="D3:E3"/>
    <mergeCell ref="G2:G4"/>
    <mergeCell ref="B2:B4"/>
    <mergeCell ref="C2:E2"/>
    <mergeCell ref="A2:A4"/>
  </mergeCells>
  <printOptions/>
  <pageMargins left="0.35" right="0" top="0.52" bottom="0.28" header="0.37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1">
      <selection activeCell="C243" sqref="C243"/>
    </sheetView>
  </sheetViews>
  <sheetFormatPr defaultColWidth="9.00390625" defaultRowHeight="12.75"/>
  <cols>
    <col min="1" max="1" width="26.875" style="0" customWidth="1"/>
    <col min="2" max="2" width="15.625" style="0" customWidth="1"/>
    <col min="3" max="3" width="21.625" style="0" customWidth="1"/>
  </cols>
  <sheetData>
    <row r="1" spans="1:3" ht="15">
      <c r="A1" s="308" t="s">
        <v>310</v>
      </c>
      <c r="B1" s="309"/>
      <c r="C1" s="310"/>
    </row>
    <row r="2" spans="1:3" ht="12.75">
      <c r="A2" s="311" t="s">
        <v>50</v>
      </c>
      <c r="B2" s="313" t="s">
        <v>2</v>
      </c>
      <c r="C2" s="315" t="s">
        <v>8</v>
      </c>
    </row>
    <row r="3" spans="1:3" ht="72" customHeight="1">
      <c r="A3" s="312"/>
      <c r="B3" s="314"/>
      <c r="C3" s="316"/>
    </row>
    <row r="4" spans="1:3" ht="15.75">
      <c r="A4" s="42">
        <v>0</v>
      </c>
      <c r="B4" s="55">
        <v>1</v>
      </c>
      <c r="C4" s="221">
        <v>2</v>
      </c>
    </row>
    <row r="5" spans="1:4" ht="15.75">
      <c r="A5" s="43" t="s">
        <v>79</v>
      </c>
      <c r="B5" s="124">
        <f>B7+B9+B30+B46+B48+B65+B76+B85+B98+B110+B126+B145+B147+B156+B169+B179+B189+B203+B213+B222+B229+B244+B254+B256+B273</f>
        <v>381050</v>
      </c>
      <c r="C5" s="222">
        <v>17.7</v>
      </c>
      <c r="D5" s="41"/>
    </row>
    <row r="6" spans="1:3" ht="12.75">
      <c r="A6" s="135"/>
      <c r="B6" s="136"/>
      <c r="C6" s="137"/>
    </row>
    <row r="7" spans="1:4" ht="15.75">
      <c r="A7" s="43" t="s">
        <v>80</v>
      </c>
      <c r="B7" s="56">
        <v>6617</v>
      </c>
      <c r="C7" s="222">
        <v>1.9</v>
      </c>
      <c r="D7" s="41"/>
    </row>
    <row r="8" spans="1:3" ht="12.75">
      <c r="A8" s="212"/>
      <c r="B8" s="139"/>
      <c r="C8" s="139"/>
    </row>
    <row r="9" spans="1:3" ht="15.75">
      <c r="A9" s="43" t="s">
        <v>81</v>
      </c>
      <c r="B9" s="60">
        <v>16977</v>
      </c>
      <c r="C9" s="223">
        <v>29.3</v>
      </c>
    </row>
    <row r="10" spans="1:3" ht="12.75">
      <c r="A10" s="135"/>
      <c r="B10" s="136"/>
      <c r="C10" s="136"/>
    </row>
    <row r="11" spans="1:3" ht="15.75">
      <c r="A11" s="43" t="s">
        <v>321</v>
      </c>
      <c r="B11" s="60">
        <v>936</v>
      </c>
      <c r="C11" s="223">
        <v>7.2</v>
      </c>
    </row>
    <row r="12" spans="1:3" ht="15.75">
      <c r="A12" s="43" t="s">
        <v>82</v>
      </c>
      <c r="B12" s="60">
        <v>1103</v>
      </c>
      <c r="C12" s="223">
        <v>20.3</v>
      </c>
    </row>
    <row r="13" spans="1:3" ht="15.75">
      <c r="A13" s="43" t="s">
        <v>83</v>
      </c>
      <c r="B13" s="57">
        <v>363</v>
      </c>
      <c r="C13" s="63">
        <v>6.6</v>
      </c>
    </row>
    <row r="14" spans="1:3" ht="15.75">
      <c r="A14" s="43" t="s">
        <v>84</v>
      </c>
      <c r="B14" s="57">
        <v>513</v>
      </c>
      <c r="C14" s="63">
        <v>13.6</v>
      </c>
    </row>
    <row r="15" spans="1:3" ht="15.75">
      <c r="A15" s="43" t="s">
        <v>85</v>
      </c>
      <c r="B15" s="57">
        <v>354</v>
      </c>
      <c r="C15" s="63">
        <v>8.7</v>
      </c>
    </row>
    <row r="16" spans="1:3" ht="15.75">
      <c r="A16" s="43" t="s">
        <v>86</v>
      </c>
      <c r="B16" s="57">
        <v>831</v>
      </c>
      <c r="C16" s="63">
        <v>19.1</v>
      </c>
    </row>
    <row r="17" spans="1:3" ht="15.75">
      <c r="A17" s="43" t="s">
        <v>87</v>
      </c>
      <c r="B17" s="57">
        <v>309</v>
      </c>
      <c r="C17" s="63">
        <v>5.8</v>
      </c>
    </row>
    <row r="18" spans="1:3" ht="15.75">
      <c r="A18" s="43" t="s">
        <v>88</v>
      </c>
      <c r="B18" s="57">
        <v>1704</v>
      </c>
      <c r="C18" s="63">
        <v>16.5</v>
      </c>
    </row>
    <row r="19" spans="1:3" ht="15.75">
      <c r="A19" s="43" t="s">
        <v>89</v>
      </c>
      <c r="B19" s="57">
        <v>1254</v>
      </c>
      <c r="C19" s="63">
        <v>16.9</v>
      </c>
    </row>
    <row r="20" spans="1:3" ht="15.75">
      <c r="A20" s="43" t="s">
        <v>90</v>
      </c>
      <c r="B20" s="57">
        <v>446</v>
      </c>
      <c r="C20" s="63">
        <v>13.9</v>
      </c>
    </row>
    <row r="21" spans="1:3" ht="15.75">
      <c r="A21" s="43" t="s">
        <v>91</v>
      </c>
      <c r="B21" s="57">
        <v>464</v>
      </c>
      <c r="C21" s="63">
        <v>20</v>
      </c>
    </row>
    <row r="22" spans="1:3" ht="15.75">
      <c r="A22" s="43" t="s">
        <v>92</v>
      </c>
      <c r="B22" s="57">
        <v>421</v>
      </c>
      <c r="C22" s="63">
        <v>16.8</v>
      </c>
    </row>
    <row r="23" spans="1:3" ht="15.75">
      <c r="A23" s="43" t="s">
        <v>93</v>
      </c>
      <c r="B23" s="57">
        <v>308</v>
      </c>
      <c r="C23" s="63">
        <v>11.7</v>
      </c>
    </row>
    <row r="24" spans="1:3" ht="15.75">
      <c r="A24" s="43" t="s">
        <v>94</v>
      </c>
      <c r="B24" s="57">
        <v>144</v>
      </c>
      <c r="C24" s="63">
        <v>2.1</v>
      </c>
    </row>
    <row r="25" spans="1:3" ht="15.75">
      <c r="A25" s="43" t="s">
        <v>95</v>
      </c>
      <c r="B25" s="57">
        <v>488</v>
      </c>
      <c r="C25" s="63">
        <v>14.7</v>
      </c>
    </row>
    <row r="26" spans="1:3" ht="15.75">
      <c r="A26" s="43" t="s">
        <v>96</v>
      </c>
      <c r="B26" s="57">
        <v>673</v>
      </c>
      <c r="C26" s="63">
        <v>13.2</v>
      </c>
    </row>
    <row r="27" spans="1:3" ht="15.75">
      <c r="A27" s="43" t="s">
        <v>97</v>
      </c>
      <c r="B27" s="57">
        <v>190</v>
      </c>
      <c r="C27" s="63">
        <v>4.2</v>
      </c>
    </row>
    <row r="28" spans="1:3" ht="15.75">
      <c r="A28" s="43" t="s">
        <v>98</v>
      </c>
      <c r="B28" s="57">
        <v>2338</v>
      </c>
      <c r="C28" s="63">
        <v>13.8</v>
      </c>
    </row>
    <row r="29" spans="1:3" ht="15.75">
      <c r="A29" s="43" t="s">
        <v>99</v>
      </c>
      <c r="B29" s="57">
        <v>792</v>
      </c>
      <c r="C29" s="63">
        <v>13.4</v>
      </c>
    </row>
    <row r="30" spans="1:3" ht="15.75">
      <c r="A30" s="43" t="s">
        <v>100</v>
      </c>
      <c r="B30" s="57">
        <f>SUM(B11:B29)</f>
        <v>13631</v>
      </c>
      <c r="C30" s="63">
        <v>12.1</v>
      </c>
    </row>
    <row r="31" spans="1:3" ht="12.75">
      <c r="A31" s="135"/>
      <c r="B31" s="136"/>
      <c r="C31" s="136"/>
    </row>
    <row r="32" spans="1:3" ht="15">
      <c r="A32" s="43" t="s">
        <v>101</v>
      </c>
      <c r="B32" s="50">
        <v>617</v>
      </c>
      <c r="C32" s="98">
        <v>19.2</v>
      </c>
    </row>
    <row r="33" spans="1:3" ht="15">
      <c r="A33" s="43" t="s">
        <v>102</v>
      </c>
      <c r="B33" s="50">
        <v>1719</v>
      </c>
      <c r="C33" s="98">
        <v>13.4</v>
      </c>
    </row>
    <row r="34" spans="1:3" ht="15">
      <c r="A34" s="43" t="s">
        <v>322</v>
      </c>
      <c r="B34" s="50">
        <v>563</v>
      </c>
      <c r="C34" s="98">
        <v>14.6</v>
      </c>
    </row>
    <row r="35" spans="1:3" ht="15">
      <c r="A35" s="43" t="s">
        <v>103</v>
      </c>
      <c r="B35" s="50">
        <v>461</v>
      </c>
      <c r="C35" s="98">
        <v>10.7</v>
      </c>
    </row>
    <row r="36" spans="1:3" ht="15">
      <c r="A36" s="43" t="s">
        <v>104</v>
      </c>
      <c r="B36" s="50">
        <v>1029</v>
      </c>
      <c r="C36" s="98">
        <v>15.1</v>
      </c>
    </row>
    <row r="37" spans="1:3" ht="15">
      <c r="A37" s="43" t="s">
        <v>105</v>
      </c>
      <c r="B37" s="50">
        <v>1091</v>
      </c>
      <c r="C37" s="98">
        <v>24.7</v>
      </c>
    </row>
    <row r="38" spans="1:3" ht="15">
      <c r="A38" s="43" t="s">
        <v>106</v>
      </c>
      <c r="B38" s="50">
        <v>740</v>
      </c>
      <c r="C38" s="98">
        <v>17.3</v>
      </c>
    </row>
    <row r="39" spans="1:3" ht="15">
      <c r="A39" s="43" t="s">
        <v>107</v>
      </c>
      <c r="B39" s="50">
        <v>609</v>
      </c>
      <c r="C39" s="98">
        <v>11.1</v>
      </c>
    </row>
    <row r="40" spans="1:3" ht="15">
      <c r="A40" s="43" t="s">
        <v>324</v>
      </c>
      <c r="B40" s="50">
        <v>573</v>
      </c>
      <c r="C40" s="98">
        <v>14.6</v>
      </c>
    </row>
    <row r="41" spans="1:3" ht="15">
      <c r="A41" s="43" t="s">
        <v>108</v>
      </c>
      <c r="B41" s="50">
        <v>688</v>
      </c>
      <c r="C41" s="98">
        <v>10.4</v>
      </c>
    </row>
    <row r="42" spans="1:3" ht="15">
      <c r="A42" s="43" t="s">
        <v>323</v>
      </c>
      <c r="B42" s="50">
        <v>1081</v>
      </c>
      <c r="C42" s="98">
        <v>16.9</v>
      </c>
    </row>
    <row r="43" spans="1:3" ht="15">
      <c r="A43" s="43" t="s">
        <v>109</v>
      </c>
      <c r="B43" s="50">
        <v>1109</v>
      </c>
      <c r="C43" s="98">
        <v>15.9</v>
      </c>
    </row>
    <row r="44" spans="1:3" ht="15">
      <c r="A44" s="43" t="s">
        <v>110</v>
      </c>
      <c r="B44" s="50">
        <v>1326</v>
      </c>
      <c r="C44" s="98">
        <v>19.7</v>
      </c>
    </row>
    <row r="45" spans="1:3" ht="15">
      <c r="A45" s="43" t="s">
        <v>111</v>
      </c>
      <c r="B45" s="50">
        <v>4381</v>
      </c>
      <c r="C45" s="98">
        <v>16.1</v>
      </c>
    </row>
    <row r="46" spans="1:3" ht="15">
      <c r="A46" s="43" t="s">
        <v>112</v>
      </c>
      <c r="B46" s="50">
        <v>15987</v>
      </c>
      <c r="C46" s="98">
        <v>15.5</v>
      </c>
    </row>
    <row r="47" spans="1:3" ht="12.75">
      <c r="A47" s="135"/>
      <c r="B47" s="136"/>
      <c r="C47" s="136"/>
    </row>
    <row r="48" spans="1:3" ht="15.75">
      <c r="A48" s="43" t="s">
        <v>113</v>
      </c>
      <c r="B48" s="57">
        <v>12717</v>
      </c>
      <c r="C48" s="63">
        <v>18.9</v>
      </c>
    </row>
    <row r="49" spans="1:3" ht="12.75">
      <c r="A49" s="135"/>
      <c r="B49" s="136"/>
      <c r="C49" s="136"/>
    </row>
    <row r="50" spans="1:3" ht="15.75">
      <c r="A50" s="43" t="s">
        <v>325</v>
      </c>
      <c r="B50" s="57">
        <v>475</v>
      </c>
      <c r="C50" s="63">
        <v>15.2</v>
      </c>
    </row>
    <row r="51" spans="1:3" ht="15.75">
      <c r="A51" s="43" t="s">
        <v>114</v>
      </c>
      <c r="B51" s="58">
        <v>1757</v>
      </c>
      <c r="C51" s="63">
        <v>13.4</v>
      </c>
    </row>
    <row r="52" spans="1:3" ht="15.75">
      <c r="A52" s="43" t="s">
        <v>326</v>
      </c>
      <c r="B52" s="57">
        <v>1347</v>
      </c>
      <c r="C52" s="63">
        <v>20.2</v>
      </c>
    </row>
    <row r="53" spans="1:3" ht="15.75">
      <c r="A53" s="43" t="s">
        <v>115</v>
      </c>
      <c r="B53" s="57">
        <v>370</v>
      </c>
      <c r="C53" s="63">
        <v>14.5</v>
      </c>
    </row>
    <row r="54" spans="1:3" ht="15.75">
      <c r="A54" s="43" t="s">
        <v>116</v>
      </c>
      <c r="B54" s="57">
        <v>473</v>
      </c>
      <c r="C54" s="63">
        <v>11.6</v>
      </c>
    </row>
    <row r="55" spans="1:3" ht="15.75">
      <c r="A55" s="43" t="s">
        <v>327</v>
      </c>
      <c r="B55" s="57">
        <v>455</v>
      </c>
      <c r="C55" s="63">
        <v>11.6</v>
      </c>
    </row>
    <row r="56" spans="1:3" ht="15.75">
      <c r="A56" s="43" t="s">
        <v>117</v>
      </c>
      <c r="B56" s="57">
        <v>595</v>
      </c>
      <c r="C56" s="63">
        <v>13.2</v>
      </c>
    </row>
    <row r="57" spans="1:3" ht="15.75">
      <c r="A57" s="43" t="s">
        <v>118</v>
      </c>
      <c r="B57" s="57">
        <v>987</v>
      </c>
      <c r="C57" s="63">
        <v>15.3</v>
      </c>
    </row>
    <row r="58" spans="1:3" ht="15.75">
      <c r="A58" s="43" t="s">
        <v>119</v>
      </c>
      <c r="B58" s="57">
        <v>688</v>
      </c>
      <c r="C58" s="63">
        <v>14.6</v>
      </c>
    </row>
    <row r="59" spans="1:3" ht="15.75">
      <c r="A59" s="43" t="s">
        <v>120</v>
      </c>
      <c r="B59" s="57">
        <v>935</v>
      </c>
      <c r="C59" s="63">
        <v>17</v>
      </c>
    </row>
    <row r="60" spans="1:3" ht="15.75">
      <c r="A60" s="43" t="s">
        <v>121</v>
      </c>
      <c r="B60" s="57">
        <v>1073</v>
      </c>
      <c r="C60" s="63">
        <v>15.4</v>
      </c>
    </row>
    <row r="61" spans="1:3" ht="15.75">
      <c r="A61" s="43" t="s">
        <v>122</v>
      </c>
      <c r="B61" s="57">
        <v>1001</v>
      </c>
      <c r="C61" s="63">
        <v>19</v>
      </c>
    </row>
    <row r="62" spans="1:3" ht="15.75">
      <c r="A62" s="43" t="s">
        <v>123</v>
      </c>
      <c r="B62" s="57">
        <v>248</v>
      </c>
      <c r="C62" s="63">
        <v>6.1</v>
      </c>
    </row>
    <row r="63" spans="1:3" ht="15.75">
      <c r="A63" s="43" t="s">
        <v>124</v>
      </c>
      <c r="B63" s="57">
        <v>429</v>
      </c>
      <c r="C63" s="63">
        <v>13.2</v>
      </c>
    </row>
    <row r="64" spans="1:3" ht="15.75">
      <c r="A64" s="43" t="s">
        <v>125</v>
      </c>
      <c r="B64" s="57">
        <v>1004</v>
      </c>
      <c r="C64" s="63">
        <v>22.6</v>
      </c>
    </row>
    <row r="65" spans="1:3" ht="15.75">
      <c r="A65" s="43" t="s">
        <v>126</v>
      </c>
      <c r="B65" s="58">
        <v>11837</v>
      </c>
      <c r="C65" s="63">
        <v>15.1</v>
      </c>
    </row>
    <row r="66" spans="1:3" ht="12.75">
      <c r="A66" s="135"/>
      <c r="B66" s="136"/>
      <c r="C66" s="136"/>
    </row>
    <row r="67" spans="1:3" ht="15.75">
      <c r="A67" s="43" t="s">
        <v>127</v>
      </c>
      <c r="B67" s="59">
        <v>630</v>
      </c>
      <c r="C67" s="224">
        <v>10.89</v>
      </c>
    </row>
    <row r="68" spans="1:3" ht="15.75">
      <c r="A68" s="43" t="s">
        <v>128</v>
      </c>
      <c r="B68" s="59">
        <v>893</v>
      </c>
      <c r="C68" s="224">
        <v>16.3</v>
      </c>
    </row>
    <row r="69" spans="1:3" ht="15.75">
      <c r="A69" s="43" t="s">
        <v>129</v>
      </c>
      <c r="B69" s="59">
        <v>928</v>
      </c>
      <c r="C69" s="224">
        <v>8.88</v>
      </c>
    </row>
    <row r="70" spans="1:3" ht="15.75">
      <c r="A70" s="43" t="s">
        <v>130</v>
      </c>
      <c r="B70" s="59">
        <v>1059</v>
      </c>
      <c r="C70" s="224">
        <v>14.1</v>
      </c>
    </row>
    <row r="71" spans="1:3" ht="15.75">
      <c r="A71" s="43" t="s">
        <v>131</v>
      </c>
      <c r="B71" s="59">
        <v>555</v>
      </c>
      <c r="C71" s="224">
        <v>12.6</v>
      </c>
    </row>
    <row r="72" spans="1:3" ht="15.75">
      <c r="A72" s="43" t="s">
        <v>132</v>
      </c>
      <c r="B72" s="59">
        <v>724</v>
      </c>
      <c r="C72" s="224">
        <v>15.26</v>
      </c>
    </row>
    <row r="73" spans="1:3" ht="15.75">
      <c r="A73" s="43" t="s">
        <v>133</v>
      </c>
      <c r="B73" s="59">
        <v>814</v>
      </c>
      <c r="C73" s="224">
        <v>8.3</v>
      </c>
    </row>
    <row r="74" spans="1:3" ht="15.75">
      <c r="A74" s="43" t="s">
        <v>134</v>
      </c>
      <c r="B74" s="59">
        <v>3678</v>
      </c>
      <c r="C74" s="224">
        <v>20.1</v>
      </c>
    </row>
    <row r="75" spans="1:3" ht="15.75">
      <c r="A75" s="43" t="s">
        <v>135</v>
      </c>
      <c r="B75" s="59">
        <v>766</v>
      </c>
      <c r="C75" s="224">
        <v>1.15</v>
      </c>
    </row>
    <row r="76" spans="1:3" ht="15.75">
      <c r="A76" s="43" t="s">
        <v>136</v>
      </c>
      <c r="B76" s="59">
        <f>SUM(B67:B75)</f>
        <v>10047</v>
      </c>
      <c r="C76" s="224">
        <v>15.1</v>
      </c>
    </row>
    <row r="77" spans="1:3" ht="12.75">
      <c r="A77" s="135"/>
      <c r="B77" s="136"/>
      <c r="C77" s="136"/>
    </row>
    <row r="78" spans="1:3" ht="15.75">
      <c r="A78" s="43" t="s">
        <v>137</v>
      </c>
      <c r="B78" s="60">
        <v>365</v>
      </c>
      <c r="C78" s="223">
        <v>11</v>
      </c>
    </row>
    <row r="79" spans="1:3" ht="15.75">
      <c r="A79" s="43" t="s">
        <v>138</v>
      </c>
      <c r="B79" s="60">
        <v>207</v>
      </c>
      <c r="C79" s="223">
        <v>7</v>
      </c>
    </row>
    <row r="80" spans="1:3" ht="15.75">
      <c r="A80" s="43" t="s">
        <v>139</v>
      </c>
      <c r="B80" s="60">
        <v>1028</v>
      </c>
      <c r="C80" s="223">
        <v>16</v>
      </c>
    </row>
    <row r="81" spans="1:3" ht="15.75">
      <c r="A81" s="43" t="s">
        <v>140</v>
      </c>
      <c r="B81" s="60">
        <v>640</v>
      </c>
      <c r="C81" s="223">
        <v>10.5</v>
      </c>
    </row>
    <row r="82" spans="1:3" ht="15.75">
      <c r="A82" s="43" t="s">
        <v>141</v>
      </c>
      <c r="B82" s="61">
        <v>1852</v>
      </c>
      <c r="C82" s="223">
        <v>25.7</v>
      </c>
    </row>
    <row r="83" spans="1:3" ht="15.75">
      <c r="A83" s="43" t="s">
        <v>142</v>
      </c>
      <c r="B83" s="60">
        <v>824</v>
      </c>
      <c r="C83" s="223">
        <v>17</v>
      </c>
    </row>
    <row r="84" spans="1:3" ht="15.75">
      <c r="A84" s="43" t="s">
        <v>143</v>
      </c>
      <c r="B84" s="60">
        <v>3494</v>
      </c>
      <c r="C84" s="223">
        <v>21.8</v>
      </c>
    </row>
    <row r="85" spans="1:3" ht="15.75">
      <c r="A85" s="43" t="s">
        <v>144</v>
      </c>
      <c r="B85" s="60">
        <v>8410</v>
      </c>
      <c r="C85" s="223">
        <v>18</v>
      </c>
    </row>
    <row r="86" spans="1:3" ht="12.75">
      <c r="A86" s="135"/>
      <c r="B86" s="136"/>
      <c r="C86" s="136"/>
    </row>
    <row r="87" spans="1:3" ht="15">
      <c r="A87" s="43" t="s">
        <v>145</v>
      </c>
      <c r="B87" s="50">
        <v>535</v>
      </c>
      <c r="C87" s="98">
        <v>10.8</v>
      </c>
    </row>
    <row r="88" spans="1:3" ht="15">
      <c r="A88" s="43" t="s">
        <v>146</v>
      </c>
      <c r="B88" s="50">
        <v>546</v>
      </c>
      <c r="C88" s="98">
        <v>14.2</v>
      </c>
    </row>
    <row r="89" spans="1:3" ht="15">
      <c r="A89" s="43" t="s">
        <v>147</v>
      </c>
      <c r="B89" s="50">
        <v>1376</v>
      </c>
      <c r="C89" s="98">
        <v>15.8</v>
      </c>
    </row>
    <row r="90" spans="1:3" ht="15">
      <c r="A90" s="43" t="s">
        <v>148</v>
      </c>
      <c r="B90" s="50">
        <v>587</v>
      </c>
      <c r="C90" s="98">
        <v>6.6</v>
      </c>
    </row>
    <row r="91" spans="1:3" ht="15">
      <c r="A91" s="43" t="s">
        <v>149</v>
      </c>
      <c r="B91" s="50">
        <v>475</v>
      </c>
      <c r="C91" s="98">
        <v>11.5</v>
      </c>
    </row>
    <row r="92" spans="1:3" ht="15">
      <c r="A92" s="43" t="s">
        <v>150</v>
      </c>
      <c r="B92" s="50">
        <v>809</v>
      </c>
      <c r="C92" s="98">
        <v>19.4</v>
      </c>
    </row>
    <row r="93" spans="1:3" ht="15">
      <c r="A93" s="43" t="s">
        <v>151</v>
      </c>
      <c r="B93" s="50">
        <v>750</v>
      </c>
      <c r="C93" s="98">
        <v>22.6</v>
      </c>
    </row>
    <row r="94" spans="1:3" ht="15">
      <c r="A94" s="43" t="s">
        <v>329</v>
      </c>
      <c r="B94" s="50">
        <v>448</v>
      </c>
      <c r="C94" s="98">
        <v>10.5</v>
      </c>
    </row>
    <row r="95" spans="1:3" ht="15">
      <c r="A95" s="43" t="s">
        <v>330</v>
      </c>
      <c r="B95" s="50">
        <v>745</v>
      </c>
      <c r="C95" s="98">
        <v>12.6</v>
      </c>
    </row>
    <row r="96" spans="1:3" ht="15">
      <c r="A96" s="43" t="s">
        <v>152</v>
      </c>
      <c r="B96" s="50">
        <v>2696</v>
      </c>
      <c r="C96" s="98">
        <v>14</v>
      </c>
    </row>
    <row r="97" spans="1:3" ht="15">
      <c r="A97" s="43" t="s">
        <v>153</v>
      </c>
      <c r="B97" s="50">
        <v>2131</v>
      </c>
      <c r="C97" s="98">
        <v>11.1</v>
      </c>
    </row>
    <row r="98" spans="1:3" ht="15">
      <c r="A98" s="43" t="s">
        <v>154</v>
      </c>
      <c r="B98" s="50">
        <f>SUM(B87:B97)</f>
        <v>11098</v>
      </c>
      <c r="C98" s="98">
        <v>16.5</v>
      </c>
    </row>
    <row r="99" spans="1:3" ht="12.75">
      <c r="A99" s="135"/>
      <c r="B99" s="145"/>
      <c r="C99" s="145"/>
    </row>
    <row r="100" spans="1:3" ht="15.75">
      <c r="A100" s="43" t="s">
        <v>155</v>
      </c>
      <c r="B100" s="67">
        <v>646</v>
      </c>
      <c r="C100" s="225">
        <v>11.9</v>
      </c>
    </row>
    <row r="101" spans="1:3" ht="15.75">
      <c r="A101" s="43" t="s">
        <v>156</v>
      </c>
      <c r="B101" s="49">
        <v>812</v>
      </c>
      <c r="C101" s="226">
        <v>11.1</v>
      </c>
    </row>
    <row r="102" spans="1:3" ht="15.75">
      <c r="A102" s="43" t="s">
        <v>157</v>
      </c>
      <c r="B102" s="49">
        <v>563</v>
      </c>
      <c r="C102" s="226">
        <v>7.8</v>
      </c>
    </row>
    <row r="103" spans="1:3" ht="15.75">
      <c r="A103" s="43" t="s">
        <v>158</v>
      </c>
      <c r="B103" s="49">
        <v>834</v>
      </c>
      <c r="C103" s="226">
        <v>13.9</v>
      </c>
    </row>
    <row r="104" spans="1:3" ht="15.75">
      <c r="A104" s="43" t="s">
        <v>159</v>
      </c>
      <c r="B104" s="48">
        <v>1698</v>
      </c>
      <c r="C104" s="227">
        <v>24.9</v>
      </c>
    </row>
    <row r="105" spans="1:3" ht="15.75">
      <c r="A105" s="43" t="s">
        <v>160</v>
      </c>
      <c r="B105" s="68">
        <v>1418</v>
      </c>
      <c r="C105" s="228">
        <v>16.1</v>
      </c>
    </row>
    <row r="106" spans="1:3" ht="15.75">
      <c r="A106" s="43" t="s">
        <v>161</v>
      </c>
      <c r="B106" s="48">
        <v>968</v>
      </c>
      <c r="C106" s="227">
        <v>17.6</v>
      </c>
    </row>
    <row r="107" spans="1:3" ht="15.75">
      <c r="A107" s="43" t="s">
        <v>162</v>
      </c>
      <c r="B107" s="49">
        <v>1129</v>
      </c>
      <c r="C107" s="226">
        <v>16.8</v>
      </c>
    </row>
    <row r="108" spans="1:3" ht="15.75">
      <c r="A108" s="43" t="s">
        <v>163</v>
      </c>
      <c r="B108" s="68">
        <v>1628</v>
      </c>
      <c r="C108" s="228">
        <v>17.7</v>
      </c>
    </row>
    <row r="109" spans="1:3" ht="15.75">
      <c r="A109" s="43" t="s">
        <v>164</v>
      </c>
      <c r="B109" s="69">
        <v>6735</v>
      </c>
      <c r="C109" s="71">
        <v>19.1</v>
      </c>
    </row>
    <row r="110" spans="1:3" ht="15.75">
      <c r="A110" s="43" t="s">
        <v>165</v>
      </c>
      <c r="B110" s="70">
        <f>SUM(B100:B109)</f>
        <v>16431</v>
      </c>
      <c r="C110" s="71">
        <v>16.7</v>
      </c>
    </row>
    <row r="111" spans="1:3" ht="12.75">
      <c r="A111" s="135"/>
      <c r="B111" s="136"/>
      <c r="C111" s="136"/>
    </row>
    <row r="112" spans="1:3" ht="15.75">
      <c r="A112" s="43" t="s">
        <v>166</v>
      </c>
      <c r="B112" s="57">
        <v>1028</v>
      </c>
      <c r="C112" s="63">
        <v>25</v>
      </c>
    </row>
    <row r="113" spans="1:3" ht="15.75">
      <c r="A113" s="43" t="s">
        <v>167</v>
      </c>
      <c r="B113" s="57">
        <v>1381</v>
      </c>
      <c r="C113" s="63">
        <v>23</v>
      </c>
    </row>
    <row r="114" spans="1:3" ht="15.75">
      <c r="A114" s="43" t="s">
        <v>168</v>
      </c>
      <c r="B114" s="57">
        <v>550</v>
      </c>
      <c r="C114" s="63">
        <v>20</v>
      </c>
    </row>
    <row r="115" spans="1:3" ht="15.75">
      <c r="A115" s="43" t="s">
        <v>169</v>
      </c>
      <c r="B115" s="57">
        <v>1123</v>
      </c>
      <c r="C115" s="63">
        <v>17.4</v>
      </c>
    </row>
    <row r="116" spans="1:3" ht="15.75">
      <c r="A116" s="43" t="s">
        <v>170</v>
      </c>
      <c r="B116" s="57">
        <v>1828</v>
      </c>
      <c r="C116" s="63">
        <v>17</v>
      </c>
    </row>
    <row r="117" spans="1:3" ht="15.75">
      <c r="A117" s="43" t="s">
        <v>171</v>
      </c>
      <c r="B117" s="57">
        <v>848</v>
      </c>
      <c r="C117" s="63">
        <v>14</v>
      </c>
    </row>
    <row r="118" spans="1:3" ht="15.75">
      <c r="A118" s="43" t="s">
        <v>172</v>
      </c>
      <c r="B118" s="57">
        <v>1525</v>
      </c>
      <c r="C118" s="63">
        <v>24</v>
      </c>
    </row>
    <row r="119" spans="1:3" ht="15.75">
      <c r="A119" s="43" t="s">
        <v>173</v>
      </c>
      <c r="B119" s="57">
        <v>631</v>
      </c>
      <c r="C119" s="63">
        <v>16</v>
      </c>
    </row>
    <row r="120" spans="1:3" ht="15.75">
      <c r="A120" s="43" t="s">
        <v>174</v>
      </c>
      <c r="B120" s="57">
        <v>1032</v>
      </c>
      <c r="C120" s="63">
        <v>21</v>
      </c>
    </row>
    <row r="121" spans="1:3" ht="15.75">
      <c r="A121" s="43" t="s">
        <v>175</v>
      </c>
      <c r="B121" s="57">
        <v>500</v>
      </c>
      <c r="C121" s="63">
        <v>15</v>
      </c>
    </row>
    <row r="122" spans="1:3" ht="15.75">
      <c r="A122" s="43" t="s">
        <v>176</v>
      </c>
      <c r="B122" s="60">
        <v>1256</v>
      </c>
      <c r="C122" s="223">
        <v>23</v>
      </c>
    </row>
    <row r="123" spans="1:3" ht="15.75">
      <c r="A123" s="43" t="s">
        <v>177</v>
      </c>
      <c r="B123" s="57">
        <v>1685</v>
      </c>
      <c r="C123" s="63">
        <v>25</v>
      </c>
    </row>
    <row r="124" spans="1:3" ht="15.75">
      <c r="A124" s="43" t="s">
        <v>178</v>
      </c>
      <c r="B124" s="62">
        <v>4070</v>
      </c>
      <c r="C124" s="229">
        <v>18</v>
      </c>
    </row>
    <row r="125" spans="1:3" ht="15.75">
      <c r="A125" s="43" t="s">
        <v>179</v>
      </c>
      <c r="B125" s="57">
        <v>41</v>
      </c>
      <c r="C125" s="63">
        <v>0.1</v>
      </c>
    </row>
    <row r="126" spans="1:3" ht="15.75">
      <c r="A126" s="43" t="s">
        <v>180</v>
      </c>
      <c r="B126" s="57">
        <f>SUM(B112:B125)</f>
        <v>17498</v>
      </c>
      <c r="C126" s="63">
        <v>19.52</v>
      </c>
    </row>
    <row r="127" spans="1:3" ht="12.75">
      <c r="A127" s="135"/>
      <c r="B127" s="136"/>
      <c r="C127" s="136"/>
    </row>
    <row r="128" spans="1:3" ht="15.75">
      <c r="A128" s="43" t="s">
        <v>181</v>
      </c>
      <c r="B128" s="57">
        <v>677</v>
      </c>
      <c r="C128" s="63">
        <v>18.1</v>
      </c>
    </row>
    <row r="129" spans="1:3" ht="15.75">
      <c r="A129" s="43" t="s">
        <v>182</v>
      </c>
      <c r="B129" s="57">
        <v>1610</v>
      </c>
      <c r="C129" s="63">
        <v>17.9</v>
      </c>
    </row>
    <row r="130" spans="1:3" ht="15.75">
      <c r="A130" s="43" t="s">
        <v>183</v>
      </c>
      <c r="B130" s="57">
        <v>1100</v>
      </c>
      <c r="C130" s="63">
        <v>12.8</v>
      </c>
    </row>
    <row r="131" spans="1:3" ht="15.75">
      <c r="A131" s="43" t="s">
        <v>184</v>
      </c>
      <c r="B131" s="57">
        <v>1367</v>
      </c>
      <c r="C131" s="63">
        <v>17.8</v>
      </c>
    </row>
    <row r="132" spans="1:3" ht="15.75">
      <c r="A132" s="43" t="s">
        <v>185</v>
      </c>
      <c r="B132" s="57">
        <v>1641</v>
      </c>
      <c r="C132" s="63">
        <v>12.5</v>
      </c>
    </row>
    <row r="133" spans="1:3" ht="15.75">
      <c r="A133" s="43" t="s">
        <v>186</v>
      </c>
      <c r="B133" s="57">
        <v>1759</v>
      </c>
      <c r="C133" s="63">
        <v>14.799999999999999</v>
      </c>
    </row>
    <row r="134" spans="1:3" ht="15.75">
      <c r="A134" s="43" t="s">
        <v>187</v>
      </c>
      <c r="B134" s="57">
        <v>762</v>
      </c>
      <c r="C134" s="63">
        <v>16.1</v>
      </c>
    </row>
    <row r="135" spans="1:3" ht="15.75">
      <c r="A135" s="43" t="s">
        <v>188</v>
      </c>
      <c r="B135" s="57">
        <v>2073</v>
      </c>
      <c r="C135" s="63">
        <v>18.1</v>
      </c>
    </row>
    <row r="136" spans="1:3" ht="15.75">
      <c r="A136" s="43" t="s">
        <v>189</v>
      </c>
      <c r="B136" s="64">
        <v>3270</v>
      </c>
      <c r="C136" s="65">
        <v>18.5</v>
      </c>
    </row>
    <row r="137" spans="1:3" ht="15.75">
      <c r="A137" s="43" t="s">
        <v>190</v>
      </c>
      <c r="B137" s="57">
        <v>1223</v>
      </c>
      <c r="C137" s="63">
        <v>16</v>
      </c>
    </row>
    <row r="138" spans="1:3" ht="15.75">
      <c r="A138" s="43" t="s">
        <v>191</v>
      </c>
      <c r="B138" s="57">
        <v>532</v>
      </c>
      <c r="C138" s="63">
        <v>9</v>
      </c>
    </row>
    <row r="139" spans="1:3" ht="15.75">
      <c r="A139" s="43" t="s">
        <v>192</v>
      </c>
      <c r="B139" s="57">
        <v>773</v>
      </c>
      <c r="C139" s="63">
        <v>15.6</v>
      </c>
    </row>
    <row r="140" spans="1:3" ht="15.75">
      <c r="A140" s="43" t="s">
        <v>193</v>
      </c>
      <c r="B140" s="57">
        <v>1840</v>
      </c>
      <c r="C140" s="63">
        <v>17.5</v>
      </c>
    </row>
    <row r="141" spans="1:3" ht="15.75">
      <c r="A141" s="43" t="s">
        <v>194</v>
      </c>
      <c r="B141" s="57">
        <v>658</v>
      </c>
      <c r="C141" s="63">
        <v>21.4</v>
      </c>
    </row>
    <row r="142" spans="1:3" ht="15.75">
      <c r="A142" s="43" t="s">
        <v>195</v>
      </c>
      <c r="B142" s="57">
        <v>2639</v>
      </c>
      <c r="C142" s="63">
        <v>19.2</v>
      </c>
    </row>
    <row r="143" spans="1:3" ht="15.75">
      <c r="A143" s="43" t="s">
        <v>196</v>
      </c>
      <c r="B143" s="57">
        <v>1543</v>
      </c>
      <c r="C143" s="63">
        <v>12.7</v>
      </c>
    </row>
    <row r="144" spans="1:3" ht="15.75">
      <c r="A144" s="43" t="s">
        <v>197</v>
      </c>
      <c r="B144" s="57">
        <v>74</v>
      </c>
      <c r="C144" s="63">
        <v>0</v>
      </c>
    </row>
    <row r="145" spans="1:3" ht="15.75">
      <c r="A145" s="43" t="s">
        <v>198</v>
      </c>
      <c r="B145" s="57">
        <f>SUM(B128:B144)</f>
        <v>23541</v>
      </c>
      <c r="C145" s="63">
        <v>16.1</v>
      </c>
    </row>
    <row r="146" spans="1:3" ht="12.75">
      <c r="A146" s="144"/>
      <c r="B146" s="145"/>
      <c r="C146" s="145"/>
    </row>
    <row r="147" spans="1:3" ht="15.75">
      <c r="A147" s="43" t="s">
        <v>199</v>
      </c>
      <c r="B147" s="66">
        <v>60802</v>
      </c>
      <c r="C147" s="230">
        <v>17.45</v>
      </c>
    </row>
    <row r="148" spans="1:3" ht="12.75">
      <c r="A148" s="152"/>
      <c r="B148" s="153"/>
      <c r="C148" s="153"/>
    </row>
    <row r="149" spans="1:3" ht="15">
      <c r="A149" s="43" t="s">
        <v>200</v>
      </c>
      <c r="B149" s="97">
        <v>1247</v>
      </c>
      <c r="C149" s="231">
        <v>16.3</v>
      </c>
    </row>
    <row r="150" spans="1:3" ht="15">
      <c r="A150" s="43" t="s">
        <v>201</v>
      </c>
      <c r="B150" s="50">
        <v>1002</v>
      </c>
      <c r="C150" s="98">
        <f>(1002/5128)*100</f>
        <v>19.53978159126365</v>
      </c>
    </row>
    <row r="151" spans="1:3" ht="15">
      <c r="A151" s="43" t="s">
        <v>202</v>
      </c>
      <c r="B151" s="50">
        <v>1653</v>
      </c>
      <c r="C151" s="98">
        <v>17.9</v>
      </c>
    </row>
    <row r="152" spans="1:3" ht="15">
      <c r="A152" s="43" t="s">
        <v>203</v>
      </c>
      <c r="B152" s="50">
        <v>884</v>
      </c>
      <c r="C152" s="98">
        <v>17.2</v>
      </c>
    </row>
    <row r="153" spans="1:3" ht="15">
      <c r="A153" s="43" t="s">
        <v>204</v>
      </c>
      <c r="B153" s="97">
        <v>725</v>
      </c>
      <c r="C153" s="231">
        <v>13.17</v>
      </c>
    </row>
    <row r="154" spans="1:3" ht="15">
      <c r="A154" s="43" t="s">
        <v>205</v>
      </c>
      <c r="B154" s="50">
        <v>6493</v>
      </c>
      <c r="C154" s="98">
        <v>26.5</v>
      </c>
    </row>
    <row r="155" spans="1:3" ht="15">
      <c r="A155" s="43" t="s">
        <v>206</v>
      </c>
      <c r="B155" s="50">
        <v>1527</v>
      </c>
      <c r="C155" s="98">
        <f>(B155/57178)*100</f>
        <v>2.6706075763405503</v>
      </c>
    </row>
    <row r="156" spans="1:3" ht="15">
      <c r="A156" s="43" t="s">
        <v>207</v>
      </c>
      <c r="B156" s="50">
        <f>SUM(B149:B155)</f>
        <v>13531</v>
      </c>
      <c r="C156" s="98">
        <f>(B156/57178)*100</f>
        <v>23.664696211829725</v>
      </c>
    </row>
    <row r="157" spans="1:3" ht="12.75">
      <c r="A157" s="135"/>
      <c r="B157" s="136"/>
      <c r="C157" s="136"/>
    </row>
    <row r="158" spans="1:3" ht="15">
      <c r="A158" s="43" t="s">
        <v>208</v>
      </c>
      <c r="B158" s="99">
        <v>628</v>
      </c>
      <c r="C158" s="232">
        <v>11.1</v>
      </c>
    </row>
    <row r="159" spans="1:3" ht="15.75">
      <c r="A159" s="43" t="s">
        <v>209</v>
      </c>
      <c r="B159" s="66">
        <v>1685</v>
      </c>
      <c r="C159" s="230">
        <v>16</v>
      </c>
    </row>
    <row r="160" spans="1:3" ht="15">
      <c r="A160" s="43" t="s">
        <v>210</v>
      </c>
      <c r="B160" s="50">
        <v>2069</v>
      </c>
      <c r="C160" s="98">
        <v>12.2</v>
      </c>
    </row>
    <row r="161" spans="1:3" ht="15">
      <c r="A161" s="43" t="s">
        <v>211</v>
      </c>
      <c r="B161" s="97">
        <v>647</v>
      </c>
      <c r="C161" s="231">
        <v>15.8</v>
      </c>
    </row>
    <row r="162" spans="1:3" ht="15">
      <c r="A162" s="43" t="s">
        <v>212</v>
      </c>
      <c r="B162" s="50">
        <v>868</v>
      </c>
      <c r="C162" s="98">
        <v>8.9</v>
      </c>
    </row>
    <row r="163" spans="1:3" ht="15">
      <c r="A163" s="43" t="s">
        <v>213</v>
      </c>
      <c r="B163" s="50">
        <v>852</v>
      </c>
      <c r="C163" s="98">
        <v>10.4</v>
      </c>
    </row>
    <row r="164" spans="1:3" ht="15">
      <c r="A164" s="43" t="s">
        <v>214</v>
      </c>
      <c r="B164" s="50">
        <v>660</v>
      </c>
      <c r="C164" s="98">
        <v>8.7</v>
      </c>
    </row>
    <row r="165" spans="1:3" ht="15">
      <c r="A165" s="43" t="s">
        <v>215</v>
      </c>
      <c r="B165" s="50">
        <v>1230</v>
      </c>
      <c r="C165" s="98">
        <v>17.6</v>
      </c>
    </row>
    <row r="166" spans="1:3" ht="15">
      <c r="A166" s="43" t="s">
        <v>216</v>
      </c>
      <c r="B166" s="97">
        <v>483</v>
      </c>
      <c r="C166" s="231">
        <v>9.5</v>
      </c>
    </row>
    <row r="167" spans="1:3" ht="15">
      <c r="A167" s="43" t="s">
        <v>217</v>
      </c>
      <c r="B167" s="50">
        <v>596</v>
      </c>
      <c r="C167" s="98">
        <v>21.9</v>
      </c>
    </row>
    <row r="168" spans="1:3" ht="15">
      <c r="A168" s="43" t="s">
        <v>218</v>
      </c>
      <c r="B168" s="50">
        <v>6706</v>
      </c>
      <c r="C168" s="98">
        <v>22.1</v>
      </c>
    </row>
    <row r="169" spans="1:3" ht="15">
      <c r="A169" s="43" t="s">
        <v>219</v>
      </c>
      <c r="B169" s="50">
        <f>SUM(B158:B168)</f>
        <v>16424</v>
      </c>
      <c r="C169" s="98">
        <v>15.2</v>
      </c>
    </row>
    <row r="170" spans="1:3" ht="12.75">
      <c r="A170" s="135"/>
      <c r="B170" s="136"/>
      <c r="C170" s="136"/>
    </row>
    <row r="171" spans="1:3" ht="15">
      <c r="A171" s="43" t="s">
        <v>220</v>
      </c>
      <c r="B171" s="50">
        <v>718</v>
      </c>
      <c r="C171" s="98">
        <v>10.6</v>
      </c>
    </row>
    <row r="172" spans="1:3" ht="15">
      <c r="A172" s="43" t="s">
        <v>221</v>
      </c>
      <c r="B172" s="50">
        <v>1004</v>
      </c>
      <c r="C172" s="98">
        <v>14.7</v>
      </c>
    </row>
    <row r="173" spans="1:3" ht="15">
      <c r="A173" s="43" t="s">
        <v>222</v>
      </c>
      <c r="B173" s="50">
        <v>1001</v>
      </c>
      <c r="C173" s="98">
        <v>16.7</v>
      </c>
    </row>
    <row r="174" spans="1:3" ht="15">
      <c r="A174" s="43" t="s">
        <v>331</v>
      </c>
      <c r="B174" s="50">
        <v>1153</v>
      </c>
      <c r="C174" s="98">
        <v>22.7</v>
      </c>
    </row>
    <row r="175" spans="1:3" ht="15">
      <c r="A175" s="43" t="s">
        <v>223</v>
      </c>
      <c r="B175" s="50">
        <v>325</v>
      </c>
      <c r="C175" s="98">
        <v>7</v>
      </c>
    </row>
    <row r="176" spans="1:3" ht="15">
      <c r="A176" s="43" t="s">
        <v>224</v>
      </c>
      <c r="B176" s="50">
        <v>3326</v>
      </c>
      <c r="C176" s="98">
        <v>22.52</v>
      </c>
    </row>
    <row r="177" spans="1:3" ht="15">
      <c r="A177" s="43" t="s">
        <v>225</v>
      </c>
      <c r="B177" s="50">
        <v>2560</v>
      </c>
      <c r="C177" s="98">
        <v>14.5</v>
      </c>
    </row>
    <row r="178" spans="1:3" ht="15">
      <c r="A178" s="43" t="s">
        <v>226</v>
      </c>
      <c r="B178" s="50">
        <v>503</v>
      </c>
      <c r="C178" s="98">
        <v>0.81</v>
      </c>
    </row>
    <row r="179" spans="1:3" ht="15">
      <c r="A179" s="43" t="s">
        <v>227</v>
      </c>
      <c r="B179" s="50">
        <f>SUM(B171:B178)</f>
        <v>10590</v>
      </c>
      <c r="C179" s="98">
        <v>17.13</v>
      </c>
    </row>
    <row r="180" spans="1:3" ht="12.75">
      <c r="A180" s="144"/>
      <c r="B180" s="145"/>
      <c r="C180" s="145"/>
    </row>
    <row r="181" spans="1:3" ht="15.75">
      <c r="A181" s="43" t="s">
        <v>228</v>
      </c>
      <c r="B181" s="62">
        <v>361</v>
      </c>
      <c r="C181" s="229">
        <v>9.2</v>
      </c>
    </row>
    <row r="182" spans="1:3" ht="15.75">
      <c r="A182" s="43" t="s">
        <v>229</v>
      </c>
      <c r="B182" s="66">
        <v>653</v>
      </c>
      <c r="C182" s="230">
        <v>16</v>
      </c>
    </row>
    <row r="183" spans="1:3" ht="15.75">
      <c r="A183" s="43" t="s">
        <v>230</v>
      </c>
      <c r="B183" s="66">
        <v>447</v>
      </c>
      <c r="C183" s="230">
        <v>11</v>
      </c>
    </row>
    <row r="184" spans="1:3" ht="15.75">
      <c r="A184" s="43" t="s">
        <v>231</v>
      </c>
      <c r="B184" s="66">
        <v>261</v>
      </c>
      <c r="C184" s="230">
        <v>15</v>
      </c>
    </row>
    <row r="185" spans="1:3" ht="15.75">
      <c r="A185" s="43" t="s">
        <v>232</v>
      </c>
      <c r="B185" s="66">
        <v>577</v>
      </c>
      <c r="C185" s="230">
        <v>12</v>
      </c>
    </row>
    <row r="186" spans="1:3" ht="15.75">
      <c r="A186" s="43" t="s">
        <v>233</v>
      </c>
      <c r="B186" s="66">
        <v>571</v>
      </c>
      <c r="C186" s="230">
        <v>21.6</v>
      </c>
    </row>
    <row r="187" spans="1:3" ht="15.75">
      <c r="A187" s="43" t="s">
        <v>234</v>
      </c>
      <c r="B187" s="66">
        <v>1122</v>
      </c>
      <c r="C187" s="230">
        <v>7.7</v>
      </c>
    </row>
    <row r="188" spans="1:3" ht="15.75">
      <c r="A188" s="43" t="s">
        <v>235</v>
      </c>
      <c r="B188" s="66">
        <v>181</v>
      </c>
      <c r="C188" s="230">
        <v>0.5</v>
      </c>
    </row>
    <row r="189" spans="1:3" ht="15.75">
      <c r="A189" s="43" t="s">
        <v>236</v>
      </c>
      <c r="B189" s="66">
        <f>SUM(B181:B188)</f>
        <v>4173</v>
      </c>
      <c r="C189" s="230">
        <v>11.7</v>
      </c>
    </row>
    <row r="190" spans="1:3" ht="12.75">
      <c r="A190" s="155"/>
      <c r="B190" s="156"/>
      <c r="C190" s="156"/>
    </row>
    <row r="191" spans="1:3" ht="15">
      <c r="A191" s="43" t="s">
        <v>237</v>
      </c>
      <c r="B191" s="50">
        <v>592</v>
      </c>
      <c r="C191" s="98">
        <v>14.3</v>
      </c>
    </row>
    <row r="192" spans="1:3" ht="15">
      <c r="A192" s="43" t="s">
        <v>238</v>
      </c>
      <c r="B192" s="50">
        <v>506</v>
      </c>
      <c r="C192" s="98">
        <v>13.7</v>
      </c>
    </row>
    <row r="193" spans="1:3" ht="15">
      <c r="A193" s="43" t="s">
        <v>332</v>
      </c>
      <c r="B193" s="50">
        <v>1013</v>
      </c>
      <c r="C193" s="98">
        <v>11.2</v>
      </c>
    </row>
    <row r="194" spans="1:3" ht="15">
      <c r="A194" s="43" t="s">
        <v>239</v>
      </c>
      <c r="B194" s="50">
        <v>1068</v>
      </c>
      <c r="C194" s="98">
        <v>13.6</v>
      </c>
    </row>
    <row r="195" spans="1:3" ht="15">
      <c r="A195" s="43" t="s">
        <v>240</v>
      </c>
      <c r="B195" s="50">
        <v>290</v>
      </c>
      <c r="C195" s="98">
        <v>9.6</v>
      </c>
    </row>
    <row r="196" spans="1:3" ht="15">
      <c r="A196" s="43" t="s">
        <v>241</v>
      </c>
      <c r="B196" s="50">
        <v>1340</v>
      </c>
      <c r="C196" s="98">
        <v>12</v>
      </c>
    </row>
    <row r="197" spans="1:3" ht="15">
      <c r="A197" s="43" t="s">
        <v>242</v>
      </c>
      <c r="B197" s="50">
        <v>729</v>
      </c>
      <c r="C197" s="98">
        <v>14.9</v>
      </c>
    </row>
    <row r="198" spans="1:3" ht="15">
      <c r="A198" s="43" t="s">
        <v>243</v>
      </c>
      <c r="B198" s="50">
        <v>1414</v>
      </c>
      <c r="C198" s="98">
        <v>21.4</v>
      </c>
    </row>
    <row r="199" spans="1:3" ht="15">
      <c r="A199" s="43" t="s">
        <v>244</v>
      </c>
      <c r="B199" s="50">
        <v>1479</v>
      </c>
      <c r="C199" s="98">
        <v>21.6</v>
      </c>
    </row>
    <row r="200" spans="1:3" ht="15">
      <c r="A200" s="43" t="s">
        <v>245</v>
      </c>
      <c r="B200" s="50">
        <v>2687</v>
      </c>
      <c r="C200" s="98">
        <v>28.3</v>
      </c>
    </row>
    <row r="201" spans="1:3" ht="15">
      <c r="A201" s="43" t="s">
        <v>246</v>
      </c>
      <c r="B201" s="50">
        <v>13417</v>
      </c>
      <c r="C201" s="98">
        <v>27.6</v>
      </c>
    </row>
    <row r="202" spans="1:3" ht="15">
      <c r="A202" s="43" t="s">
        <v>247</v>
      </c>
      <c r="B202" s="50">
        <v>74</v>
      </c>
      <c r="C202" s="98">
        <v>0.06</v>
      </c>
    </row>
    <row r="203" spans="1:3" ht="15">
      <c r="A203" s="43" t="s">
        <v>248</v>
      </c>
      <c r="B203" s="50">
        <f>SUM(B191:B202)</f>
        <v>24609</v>
      </c>
      <c r="C203" s="98">
        <v>21.3</v>
      </c>
    </row>
    <row r="204" spans="1:3" ht="12.75">
      <c r="A204" s="135"/>
      <c r="B204" s="136"/>
      <c r="C204" s="136"/>
    </row>
    <row r="205" spans="1:3" ht="15">
      <c r="A205" s="43" t="s">
        <v>249</v>
      </c>
      <c r="B205" s="50">
        <v>1494</v>
      </c>
      <c r="C205" s="98">
        <v>24.6</v>
      </c>
    </row>
    <row r="206" spans="1:3" ht="15">
      <c r="A206" s="43" t="s">
        <v>250</v>
      </c>
      <c r="B206" s="50">
        <v>769</v>
      </c>
      <c r="C206" s="98">
        <v>16.8</v>
      </c>
    </row>
    <row r="207" spans="1:3" ht="15">
      <c r="A207" s="43" t="s">
        <v>251</v>
      </c>
      <c r="B207" s="50">
        <v>1548</v>
      </c>
      <c r="C207" s="98">
        <v>18.5</v>
      </c>
    </row>
    <row r="208" spans="1:3" ht="15">
      <c r="A208" s="43" t="s">
        <v>252</v>
      </c>
      <c r="B208" s="50">
        <v>667</v>
      </c>
      <c r="C208" s="98">
        <v>14.8</v>
      </c>
    </row>
    <row r="209" spans="1:3" ht="15">
      <c r="A209" s="43" t="s">
        <v>253</v>
      </c>
      <c r="B209" s="50">
        <v>872</v>
      </c>
      <c r="C209" s="98">
        <v>10.9</v>
      </c>
    </row>
    <row r="210" spans="1:3" ht="15">
      <c r="A210" s="43" t="s">
        <v>254</v>
      </c>
      <c r="B210" s="50">
        <v>850</v>
      </c>
      <c r="C210" s="98">
        <v>14.2</v>
      </c>
    </row>
    <row r="211" spans="1:3" ht="15">
      <c r="A211" s="43" t="s">
        <v>255</v>
      </c>
      <c r="B211" s="50">
        <v>465</v>
      </c>
      <c r="C211" s="98">
        <v>6.5</v>
      </c>
    </row>
    <row r="212" spans="1:3" ht="15">
      <c r="A212" s="43" t="s">
        <v>256</v>
      </c>
      <c r="B212" s="50">
        <v>3150</v>
      </c>
      <c r="C212" s="98">
        <v>19.7</v>
      </c>
    </row>
    <row r="213" spans="1:3" ht="15">
      <c r="A213" s="43" t="s">
        <v>257</v>
      </c>
      <c r="B213" s="50">
        <f>SUM(B205:B212)</f>
        <v>9815</v>
      </c>
      <c r="C213" s="98">
        <v>16.2</v>
      </c>
    </row>
    <row r="214" spans="1:3" ht="12.75">
      <c r="A214" s="135"/>
      <c r="B214" s="136"/>
      <c r="C214" s="136"/>
    </row>
    <row r="215" spans="1:3" ht="15">
      <c r="A215" s="43" t="s">
        <v>258</v>
      </c>
      <c r="B215" s="50">
        <v>491</v>
      </c>
      <c r="C215" s="98">
        <v>6.8</v>
      </c>
    </row>
    <row r="216" spans="1:3" ht="15">
      <c r="A216" s="43" t="s">
        <v>259</v>
      </c>
      <c r="B216" s="50">
        <v>289</v>
      </c>
      <c r="C216" s="98">
        <v>6.8</v>
      </c>
    </row>
    <row r="217" spans="1:3" ht="15">
      <c r="A217" s="43" t="s">
        <v>260</v>
      </c>
      <c r="B217" s="50">
        <v>1072</v>
      </c>
      <c r="C217" s="98">
        <v>20.2</v>
      </c>
    </row>
    <row r="218" spans="1:3" ht="15">
      <c r="A218" s="43" t="s">
        <v>261</v>
      </c>
      <c r="B218" s="97">
        <v>447</v>
      </c>
      <c r="C218" s="231">
        <v>13.4</v>
      </c>
    </row>
    <row r="219" spans="1:3" ht="15">
      <c r="A219" s="43" t="s">
        <v>262</v>
      </c>
      <c r="B219" s="50">
        <v>3160</v>
      </c>
      <c r="C219" s="98">
        <v>15.59</v>
      </c>
    </row>
    <row r="220" spans="1:3" ht="15">
      <c r="A220" s="43" t="s">
        <v>263</v>
      </c>
      <c r="B220" s="50">
        <v>2951</v>
      </c>
      <c r="C220" s="98">
        <v>16.81</v>
      </c>
    </row>
    <row r="221" spans="1:3" ht="15">
      <c r="A221" s="43" t="s">
        <v>264</v>
      </c>
      <c r="B221" s="50">
        <v>33</v>
      </c>
      <c r="C221" s="98">
        <v>0.057</v>
      </c>
    </row>
    <row r="222" spans="1:3" ht="15">
      <c r="A222" s="43" t="s">
        <v>265</v>
      </c>
      <c r="B222" s="50">
        <f>SUM(B215:B221)</f>
        <v>8443</v>
      </c>
      <c r="C222" s="98">
        <v>14.57</v>
      </c>
    </row>
    <row r="223" spans="1:3" ht="12.75">
      <c r="A223" s="135"/>
      <c r="B223" s="136"/>
      <c r="C223" s="136"/>
    </row>
    <row r="224" spans="1:3" ht="15.75">
      <c r="A224" s="43" t="s">
        <v>266</v>
      </c>
      <c r="B224" s="57">
        <v>769</v>
      </c>
      <c r="C224" s="63">
        <v>8.57</v>
      </c>
    </row>
    <row r="225" spans="1:3" ht="15.75">
      <c r="A225" s="43" t="s">
        <v>267</v>
      </c>
      <c r="B225" s="57">
        <v>400</v>
      </c>
      <c r="C225" s="63">
        <v>10.7</v>
      </c>
    </row>
    <row r="226" spans="1:3" ht="15.75">
      <c r="A226" s="43" t="s">
        <v>268</v>
      </c>
      <c r="B226" s="57">
        <v>1643</v>
      </c>
      <c r="C226" s="63">
        <v>18</v>
      </c>
    </row>
    <row r="227" spans="1:3" ht="15.75">
      <c r="A227" s="43" t="s">
        <v>269</v>
      </c>
      <c r="B227" s="57">
        <v>1818</v>
      </c>
      <c r="C227" s="63">
        <v>17</v>
      </c>
    </row>
    <row r="228" spans="1:3" ht="15.75">
      <c r="A228" s="43" t="s">
        <v>270</v>
      </c>
      <c r="B228" s="57">
        <v>9926</v>
      </c>
      <c r="C228" s="63">
        <v>24.9</v>
      </c>
    </row>
    <row r="229" spans="1:3" ht="15.75">
      <c r="A229" s="45" t="s">
        <v>271</v>
      </c>
      <c r="B229" s="57">
        <v>14556</v>
      </c>
      <c r="C229" s="63">
        <v>20.12</v>
      </c>
    </row>
    <row r="230" spans="1:3" ht="12.75">
      <c r="A230" s="135"/>
      <c r="B230" s="136"/>
      <c r="C230" s="136"/>
    </row>
    <row r="231" spans="1:3" ht="15">
      <c r="A231" s="43" t="s">
        <v>272</v>
      </c>
      <c r="B231" s="50">
        <v>552</v>
      </c>
      <c r="C231" s="98">
        <v>16</v>
      </c>
    </row>
    <row r="232" spans="1:3" ht="15">
      <c r="A232" s="43" t="s">
        <v>273</v>
      </c>
      <c r="B232" s="50">
        <v>472</v>
      </c>
      <c r="C232" s="98">
        <v>13</v>
      </c>
    </row>
    <row r="233" spans="1:3" ht="15">
      <c r="A233" s="43" t="s">
        <v>274</v>
      </c>
      <c r="B233" s="50">
        <v>569</v>
      </c>
      <c r="C233" s="98">
        <v>16</v>
      </c>
    </row>
    <row r="234" spans="1:3" ht="15">
      <c r="A234" s="43" t="s">
        <v>275</v>
      </c>
      <c r="B234" s="50">
        <v>957</v>
      </c>
      <c r="C234" s="98">
        <v>15</v>
      </c>
    </row>
    <row r="235" spans="1:3" ht="15">
      <c r="A235" s="43" t="s">
        <v>276</v>
      </c>
      <c r="B235" s="50">
        <v>1003</v>
      </c>
      <c r="C235" s="98">
        <v>18</v>
      </c>
    </row>
    <row r="236" spans="1:3" ht="15">
      <c r="A236" s="43" t="s">
        <v>277</v>
      </c>
      <c r="B236" s="50">
        <v>1569</v>
      </c>
      <c r="C236" s="98">
        <v>20</v>
      </c>
    </row>
    <row r="237" spans="1:3" ht="15">
      <c r="A237" s="43" t="s">
        <v>278</v>
      </c>
      <c r="B237" s="50">
        <v>461</v>
      </c>
      <c r="C237" s="98">
        <v>12</v>
      </c>
    </row>
    <row r="238" spans="1:3" ht="15">
      <c r="A238" s="43" t="s">
        <v>279</v>
      </c>
      <c r="B238" s="50">
        <v>807</v>
      </c>
      <c r="C238" s="98">
        <v>19</v>
      </c>
    </row>
    <row r="239" spans="1:3" ht="15">
      <c r="A239" s="43" t="s">
        <v>280</v>
      </c>
      <c r="B239" s="50">
        <v>1094</v>
      </c>
      <c r="C239" s="98">
        <v>10</v>
      </c>
    </row>
    <row r="240" spans="1:3" ht="15">
      <c r="A240" s="43" t="s">
        <v>281</v>
      </c>
      <c r="B240" s="50">
        <v>663</v>
      </c>
      <c r="C240" s="98">
        <v>13</v>
      </c>
    </row>
    <row r="241" spans="1:3" ht="15">
      <c r="A241" s="43" t="s">
        <v>282</v>
      </c>
      <c r="B241" s="50">
        <v>774</v>
      </c>
      <c r="C241" s="98">
        <v>12</v>
      </c>
    </row>
    <row r="242" spans="1:3" ht="15">
      <c r="A242" s="43" t="s">
        <v>283</v>
      </c>
      <c r="B242" s="50">
        <v>1407</v>
      </c>
      <c r="C242" s="98">
        <v>24</v>
      </c>
    </row>
    <row r="243" spans="1:3" ht="15">
      <c r="A243" s="43" t="s">
        <v>284</v>
      </c>
      <c r="B243" s="50">
        <v>6042</v>
      </c>
      <c r="C243" s="98">
        <v>30</v>
      </c>
    </row>
    <row r="244" spans="1:3" ht="15">
      <c r="A244" s="43" t="s">
        <v>285</v>
      </c>
      <c r="B244" s="50">
        <f>SUM(B231:B243)</f>
        <v>16370</v>
      </c>
      <c r="C244" s="98">
        <v>19</v>
      </c>
    </row>
    <row r="245" spans="1:3" ht="12.75">
      <c r="A245" s="144"/>
      <c r="B245" s="145"/>
      <c r="C245" s="145"/>
    </row>
    <row r="246" spans="1:3" ht="15.75">
      <c r="A246" s="43" t="s">
        <v>333</v>
      </c>
      <c r="B246" s="66">
        <v>420</v>
      </c>
      <c r="C246" s="230">
        <v>13.4</v>
      </c>
    </row>
    <row r="247" spans="1:3" ht="15.75">
      <c r="A247" s="43" t="s">
        <v>334</v>
      </c>
      <c r="B247" s="66">
        <v>623</v>
      </c>
      <c r="C247" s="230">
        <v>16.2</v>
      </c>
    </row>
    <row r="248" spans="1:3" ht="15.75">
      <c r="A248" s="43" t="s">
        <v>286</v>
      </c>
      <c r="B248" s="66">
        <v>358</v>
      </c>
      <c r="C248" s="230">
        <v>16.7</v>
      </c>
    </row>
    <row r="249" spans="1:3" ht="15.75">
      <c r="A249" s="43" t="s">
        <v>287</v>
      </c>
      <c r="B249" s="66">
        <v>656</v>
      </c>
      <c r="C249" s="230">
        <v>16.7</v>
      </c>
    </row>
    <row r="250" spans="1:3" ht="15.75">
      <c r="A250" s="43" t="s">
        <v>288</v>
      </c>
      <c r="B250" s="66">
        <v>488</v>
      </c>
      <c r="C250" s="230">
        <v>8</v>
      </c>
    </row>
    <row r="251" spans="1:3" ht="15.75">
      <c r="A251" s="43" t="s">
        <v>289</v>
      </c>
      <c r="B251" s="66">
        <v>538</v>
      </c>
      <c r="C251" s="230">
        <v>13.2</v>
      </c>
    </row>
    <row r="252" spans="1:3" ht="15.75">
      <c r="A252" s="43" t="s">
        <v>290</v>
      </c>
      <c r="B252" s="66">
        <v>354</v>
      </c>
      <c r="C252" s="230">
        <v>13.1</v>
      </c>
    </row>
    <row r="253" spans="1:3" ht="15.75">
      <c r="A253" s="43" t="s">
        <v>291</v>
      </c>
      <c r="B253" s="66">
        <v>3046</v>
      </c>
      <c r="C253" s="230">
        <v>22.7</v>
      </c>
    </row>
    <row r="254" spans="1:3" ht="15.75">
      <c r="A254" s="43" t="s">
        <v>292</v>
      </c>
      <c r="B254" s="66">
        <v>6483</v>
      </c>
      <c r="C254" s="230">
        <v>16.5</v>
      </c>
    </row>
    <row r="255" spans="1:3" ht="12.75">
      <c r="A255" s="155"/>
      <c r="B255" s="156"/>
      <c r="C255" s="156"/>
    </row>
    <row r="256" spans="1:3" ht="15.75">
      <c r="A256" s="43" t="s">
        <v>293</v>
      </c>
      <c r="B256" s="57">
        <v>16787</v>
      </c>
      <c r="C256" s="63">
        <v>25.3</v>
      </c>
    </row>
    <row r="257" spans="1:3" ht="12.75">
      <c r="A257" s="44"/>
      <c r="B257" s="136"/>
      <c r="C257" s="136"/>
    </row>
    <row r="258" spans="1:3" ht="15.75">
      <c r="A258" s="43" t="s">
        <v>294</v>
      </c>
      <c r="B258" s="57">
        <v>424</v>
      </c>
      <c r="C258" s="63">
        <v>8.5</v>
      </c>
    </row>
    <row r="259" spans="1:3" ht="15.75">
      <c r="A259" s="43" t="s">
        <v>295</v>
      </c>
      <c r="B259" s="57">
        <v>486</v>
      </c>
      <c r="C259" s="63">
        <v>11</v>
      </c>
    </row>
    <row r="260" spans="1:3" ht="15.75">
      <c r="A260" s="43" t="s">
        <v>296</v>
      </c>
      <c r="B260" s="57">
        <v>575</v>
      </c>
      <c r="C260" s="63">
        <v>10.7</v>
      </c>
    </row>
    <row r="261" spans="1:3" ht="15.75">
      <c r="A261" s="43" t="s">
        <v>297</v>
      </c>
      <c r="B261" s="57">
        <v>1288</v>
      </c>
      <c r="C261" s="63">
        <v>20.3</v>
      </c>
    </row>
    <row r="262" spans="1:3" ht="15.75">
      <c r="A262" s="43" t="s">
        <v>298</v>
      </c>
      <c r="B262" s="57">
        <v>853</v>
      </c>
      <c r="C262" s="63">
        <v>14.2</v>
      </c>
    </row>
    <row r="263" spans="1:3" ht="15.75">
      <c r="A263" s="43" t="s">
        <v>299</v>
      </c>
      <c r="B263" s="57">
        <v>328</v>
      </c>
      <c r="C263" s="63">
        <v>5.7</v>
      </c>
    </row>
    <row r="264" spans="1:3" ht="15.75">
      <c r="A264" s="43" t="s">
        <v>300</v>
      </c>
      <c r="B264" s="57">
        <v>1363</v>
      </c>
      <c r="C264" s="63">
        <v>21.8</v>
      </c>
    </row>
    <row r="265" spans="1:3" ht="15.75">
      <c r="A265" s="43" t="s">
        <v>301</v>
      </c>
      <c r="B265" s="57">
        <v>581</v>
      </c>
      <c r="C265" s="63">
        <v>8.7</v>
      </c>
    </row>
    <row r="266" spans="1:3" ht="15.75">
      <c r="A266" s="43" t="s">
        <v>302</v>
      </c>
      <c r="B266" s="57">
        <v>799</v>
      </c>
      <c r="C266" s="63">
        <v>14.7</v>
      </c>
    </row>
    <row r="267" spans="1:3" ht="15.75">
      <c r="A267" s="43" t="s">
        <v>303</v>
      </c>
      <c r="B267" s="57">
        <v>559</v>
      </c>
      <c r="C267" s="63">
        <v>10.3</v>
      </c>
    </row>
    <row r="268" spans="1:3" ht="15.75">
      <c r="A268" s="43" t="s">
        <v>304</v>
      </c>
      <c r="B268" s="57">
        <v>585</v>
      </c>
      <c r="C268" s="63">
        <v>12</v>
      </c>
    </row>
    <row r="269" spans="1:3" ht="15.75">
      <c r="A269" s="43" t="s">
        <v>305</v>
      </c>
      <c r="B269" s="57">
        <v>2810</v>
      </c>
      <c r="C269" s="63">
        <v>13.3</v>
      </c>
    </row>
    <row r="270" spans="1:3" ht="15.75">
      <c r="A270" s="43" t="s">
        <v>306</v>
      </c>
      <c r="B270" s="57">
        <v>788</v>
      </c>
      <c r="C270" s="63">
        <v>10.9</v>
      </c>
    </row>
    <row r="271" spans="1:3" ht="15.75">
      <c r="A271" s="43" t="s">
        <v>307</v>
      </c>
      <c r="B271" s="57">
        <v>1224</v>
      </c>
      <c r="C271" s="63">
        <v>10.3</v>
      </c>
    </row>
    <row r="272" spans="1:3" ht="15.75">
      <c r="A272" s="43" t="s">
        <v>308</v>
      </c>
      <c r="B272" s="57">
        <v>1013</v>
      </c>
      <c r="C272" s="63">
        <v>14.2</v>
      </c>
    </row>
    <row r="273" spans="1:3" ht="15.75">
      <c r="A273" s="43" t="s">
        <v>309</v>
      </c>
      <c r="B273" s="57">
        <f>SUM(B258:B272)</f>
        <v>13676</v>
      </c>
      <c r="C273" s="63">
        <v>12.6</v>
      </c>
    </row>
    <row r="274" spans="1:3" ht="12.75">
      <c r="A274" s="135"/>
      <c r="B274" s="136"/>
      <c r="C274" s="137"/>
    </row>
  </sheetData>
  <sheetProtection/>
  <mergeCells count="4">
    <mergeCell ref="A1:C1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PageLayoutView="0" workbookViewId="0" topLeftCell="A1">
      <selection activeCell="A141" sqref="A141:J214"/>
    </sheetView>
  </sheetViews>
  <sheetFormatPr defaultColWidth="11.25390625" defaultRowHeight="12.75"/>
  <cols>
    <col min="1" max="1" width="31.75390625" style="0" customWidth="1"/>
    <col min="2" max="2" width="9.875" style="0" customWidth="1"/>
    <col min="3" max="3" width="15.625" style="0" customWidth="1"/>
    <col min="4" max="5" width="12.375" style="0" customWidth="1"/>
    <col min="6" max="6" width="13.125" style="0" customWidth="1"/>
    <col min="7" max="7" width="13.375" style="0" customWidth="1"/>
    <col min="8" max="8" width="12.75390625" style="0" customWidth="1"/>
    <col min="9" max="9" width="9.125" style="3" customWidth="1"/>
    <col min="10" max="10" width="10.75390625" style="3" customWidth="1"/>
  </cols>
  <sheetData>
    <row r="1" spans="1:10" s="18" customFormat="1" ht="19.5" customHeight="1">
      <c r="A1" s="320" t="s">
        <v>75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12" customFormat="1" ht="57.75" customHeight="1">
      <c r="A2" s="275" t="s">
        <v>6</v>
      </c>
      <c r="B2" s="277" t="s">
        <v>4</v>
      </c>
      <c r="C2" s="319"/>
      <c r="D2" s="276" t="s">
        <v>3</v>
      </c>
      <c r="E2" s="276"/>
      <c r="F2" s="276"/>
      <c r="G2" s="276" t="s">
        <v>23</v>
      </c>
      <c r="H2" s="324" t="s">
        <v>64</v>
      </c>
      <c r="I2" s="283" t="s">
        <v>51</v>
      </c>
      <c r="J2" s="283"/>
    </row>
    <row r="3" spans="1:10" s="12" customFormat="1" ht="38.25" customHeight="1">
      <c r="A3" s="275"/>
      <c r="B3" s="318" t="s">
        <v>14</v>
      </c>
      <c r="C3" s="277" t="s">
        <v>62</v>
      </c>
      <c r="D3" s="276" t="s">
        <v>60</v>
      </c>
      <c r="E3" s="276" t="s">
        <v>61</v>
      </c>
      <c r="F3" s="276" t="s">
        <v>9</v>
      </c>
      <c r="G3" s="319"/>
      <c r="H3" s="326"/>
      <c r="I3" s="322" t="s">
        <v>5</v>
      </c>
      <c r="J3" s="324" t="s">
        <v>52</v>
      </c>
    </row>
    <row r="4" spans="1:10" s="12" customFormat="1" ht="27.75" customHeight="1">
      <c r="A4" s="275"/>
      <c r="B4" s="318"/>
      <c r="C4" s="278"/>
      <c r="D4" s="319"/>
      <c r="E4" s="319"/>
      <c r="F4" s="319"/>
      <c r="G4" s="319"/>
      <c r="H4" s="325"/>
      <c r="I4" s="323"/>
      <c r="J4" s="325"/>
    </row>
    <row r="5" spans="1:11" s="12" customFormat="1" ht="9.75" customHeight="1">
      <c r="A5" s="28">
        <v>0</v>
      </c>
      <c r="B5" s="32">
        <v>1</v>
      </c>
      <c r="C5" s="33">
        <v>2</v>
      </c>
      <c r="D5" s="34">
        <v>3</v>
      </c>
      <c r="E5" s="34">
        <v>4</v>
      </c>
      <c r="F5" s="34">
        <v>5</v>
      </c>
      <c r="G5" s="34">
        <v>6</v>
      </c>
      <c r="H5" s="38">
        <v>7</v>
      </c>
      <c r="I5" s="35">
        <v>8</v>
      </c>
      <c r="J5" s="36">
        <v>9</v>
      </c>
      <c r="K5" s="37"/>
    </row>
    <row r="6" spans="1:10" s="12" customFormat="1" ht="25.5" customHeight="1">
      <c r="A6" s="43" t="s">
        <v>79</v>
      </c>
      <c r="B6" s="233">
        <f>B8+B10+B31+B47+B49+B66+B77+B86+B99+B111+B127+B146+B148+B157+B170+B180+B190+B204+B214+B223+B230+B245+B255+B257+B274</f>
        <v>1423</v>
      </c>
      <c r="C6" s="233">
        <f aca="true" t="shared" si="0" ref="C6:J6">C8+C10+C31+C47+C49+C66+C77+C86+C99+C111+C127+C146+C148+C157+C170+C180+C190+C204+C214+C223+C230+C245+C255+C257+C274</f>
        <v>1127</v>
      </c>
      <c r="D6" s="233">
        <f t="shared" si="0"/>
        <v>416</v>
      </c>
      <c r="E6" s="233">
        <f t="shared" si="0"/>
        <v>405</v>
      </c>
      <c r="F6" s="233">
        <f t="shared" si="0"/>
        <v>306</v>
      </c>
      <c r="G6" s="234">
        <f t="shared" si="0"/>
        <v>1013.1766666666666</v>
      </c>
      <c r="H6" s="239">
        <v>2546</v>
      </c>
      <c r="I6" s="233">
        <f t="shared" si="0"/>
        <v>24</v>
      </c>
      <c r="J6" s="233">
        <f t="shared" si="0"/>
        <v>23</v>
      </c>
    </row>
    <row r="7" spans="1:10" s="12" customFormat="1" ht="22.5" customHeight="1">
      <c r="A7" s="135"/>
      <c r="B7" s="136"/>
      <c r="C7" s="136"/>
      <c r="D7" s="136"/>
      <c r="E7" s="136"/>
      <c r="F7" s="136"/>
      <c r="G7" s="136"/>
      <c r="H7" s="136"/>
      <c r="I7" s="136"/>
      <c r="J7" s="137"/>
    </row>
    <row r="8" spans="1:10" s="12" customFormat="1" ht="20.25" customHeight="1">
      <c r="A8" s="43" t="s">
        <v>80</v>
      </c>
      <c r="B8" s="54">
        <v>137</v>
      </c>
      <c r="C8" s="54">
        <v>90</v>
      </c>
      <c r="D8" s="54">
        <v>53</v>
      </c>
      <c r="E8" s="54">
        <v>12</v>
      </c>
      <c r="F8" s="54">
        <v>25</v>
      </c>
      <c r="G8" s="54">
        <v>87.35</v>
      </c>
      <c r="H8" s="54">
        <v>3169</v>
      </c>
      <c r="I8" s="53"/>
      <c r="J8" s="53"/>
    </row>
    <row r="9" spans="1:10" s="12" customFormat="1" ht="20.25" customHeight="1">
      <c r="A9" s="212"/>
      <c r="B9" s="139"/>
      <c r="C9" s="139"/>
      <c r="D9" s="139"/>
      <c r="E9" s="139"/>
      <c r="F9" s="139"/>
      <c r="G9" s="139"/>
      <c r="H9" s="139"/>
      <c r="I9" s="139"/>
      <c r="J9" s="140"/>
    </row>
    <row r="10" spans="1:10" s="12" customFormat="1" ht="20.25" customHeight="1">
      <c r="A10" s="43" t="s">
        <v>81</v>
      </c>
      <c r="B10" s="54">
        <v>53</v>
      </c>
      <c r="C10" s="54">
        <v>42</v>
      </c>
      <c r="D10" s="54">
        <v>21</v>
      </c>
      <c r="E10" s="54">
        <v>18</v>
      </c>
      <c r="F10" s="54">
        <v>3</v>
      </c>
      <c r="G10" s="54">
        <v>41.67</v>
      </c>
      <c r="H10" s="54">
        <v>2181</v>
      </c>
      <c r="I10" s="53">
        <v>2</v>
      </c>
      <c r="J10" s="53">
        <v>2</v>
      </c>
    </row>
    <row r="11" spans="1:10" s="12" customFormat="1" ht="20.2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7"/>
    </row>
    <row r="12" spans="1:10" s="12" customFormat="1" ht="20.25" customHeight="1">
      <c r="A12" s="43" t="s">
        <v>321</v>
      </c>
      <c r="B12" s="54">
        <v>6</v>
      </c>
      <c r="C12" s="54">
        <v>6</v>
      </c>
      <c r="D12" s="54">
        <v>1</v>
      </c>
      <c r="E12" s="54">
        <v>2</v>
      </c>
      <c r="F12" s="54">
        <v>3</v>
      </c>
      <c r="G12" s="54">
        <v>3.5</v>
      </c>
      <c r="H12" s="54">
        <v>2456</v>
      </c>
      <c r="I12" s="73"/>
      <c r="J12" s="73"/>
    </row>
    <row r="13" spans="1:10" s="12" customFormat="1" ht="20.25" customHeight="1">
      <c r="A13" s="43" t="s">
        <v>82</v>
      </c>
      <c r="B13" s="54">
        <v>4</v>
      </c>
      <c r="C13" s="54">
        <v>3</v>
      </c>
      <c r="D13" s="54">
        <v>2</v>
      </c>
      <c r="E13" s="54"/>
      <c r="F13" s="54">
        <v>1</v>
      </c>
      <c r="G13" s="54">
        <v>3</v>
      </c>
      <c r="H13" s="54">
        <v>2172</v>
      </c>
      <c r="I13" s="73"/>
      <c r="J13" s="73"/>
    </row>
    <row r="14" spans="1:10" ht="15">
      <c r="A14" s="43" t="s">
        <v>83</v>
      </c>
      <c r="B14" s="54">
        <v>2</v>
      </c>
      <c r="C14" s="54">
        <v>1</v>
      </c>
      <c r="D14" s="54"/>
      <c r="E14" s="54">
        <v>1</v>
      </c>
      <c r="F14" s="54"/>
      <c r="G14" s="54">
        <v>1</v>
      </c>
      <c r="H14" s="54">
        <v>1800</v>
      </c>
      <c r="I14" s="53"/>
      <c r="J14" s="53"/>
    </row>
    <row r="15" spans="1:10" ht="15">
      <c r="A15" s="43" t="s">
        <v>84</v>
      </c>
      <c r="B15" s="54">
        <v>1</v>
      </c>
      <c r="C15" s="54">
        <v>1</v>
      </c>
      <c r="D15" s="54"/>
      <c r="E15" s="54">
        <v>1</v>
      </c>
      <c r="F15" s="54"/>
      <c r="G15" s="54">
        <v>1</v>
      </c>
      <c r="H15" s="54">
        <v>1873</v>
      </c>
      <c r="I15" s="53"/>
      <c r="J15" s="53"/>
    </row>
    <row r="16" spans="1:10" ht="15">
      <c r="A16" s="43" t="s">
        <v>85</v>
      </c>
      <c r="B16" s="54">
        <v>3</v>
      </c>
      <c r="C16" s="54">
        <v>1</v>
      </c>
      <c r="D16" s="54"/>
      <c r="E16" s="54">
        <v>1</v>
      </c>
      <c r="F16" s="54"/>
      <c r="G16" s="54">
        <v>1</v>
      </c>
      <c r="H16" s="54">
        <v>2861</v>
      </c>
      <c r="I16" s="53"/>
      <c r="J16" s="53"/>
    </row>
    <row r="17" spans="1:10" ht="15">
      <c r="A17" s="43" t="s">
        <v>86</v>
      </c>
      <c r="B17" s="54">
        <v>2</v>
      </c>
      <c r="C17" s="54">
        <v>2</v>
      </c>
      <c r="D17" s="54">
        <v>2</v>
      </c>
      <c r="E17" s="54"/>
      <c r="F17" s="54"/>
      <c r="G17" s="54">
        <v>2</v>
      </c>
      <c r="H17" s="54">
        <v>3300</v>
      </c>
      <c r="I17" s="53"/>
      <c r="J17" s="53"/>
    </row>
    <row r="18" spans="1:10" ht="15">
      <c r="A18" s="43" t="s">
        <v>87</v>
      </c>
      <c r="B18" s="54">
        <v>2</v>
      </c>
      <c r="C18" s="54">
        <v>1</v>
      </c>
      <c r="D18" s="54"/>
      <c r="E18" s="54"/>
      <c r="F18" s="54">
        <v>1</v>
      </c>
      <c r="G18" s="54">
        <v>1</v>
      </c>
      <c r="H18" s="54">
        <v>3016</v>
      </c>
      <c r="I18" s="53"/>
      <c r="J18" s="53"/>
    </row>
    <row r="19" spans="1:10" ht="15">
      <c r="A19" s="43" t="s">
        <v>88</v>
      </c>
      <c r="B19" s="54">
        <v>8</v>
      </c>
      <c r="C19" s="54">
        <v>7</v>
      </c>
      <c r="D19" s="54">
        <v>1</v>
      </c>
      <c r="E19" s="54">
        <v>1</v>
      </c>
      <c r="F19" s="54">
        <v>5</v>
      </c>
      <c r="G19" s="54">
        <v>5.5</v>
      </c>
      <c r="H19" s="54">
        <v>2158</v>
      </c>
      <c r="I19" s="53"/>
      <c r="J19" s="53"/>
    </row>
    <row r="20" spans="1:11" ht="15">
      <c r="A20" s="43" t="s">
        <v>89</v>
      </c>
      <c r="B20" s="54">
        <v>6</v>
      </c>
      <c r="C20" s="54">
        <v>5</v>
      </c>
      <c r="D20" s="54"/>
      <c r="E20" s="54">
        <v>1</v>
      </c>
      <c r="F20" s="54">
        <v>4</v>
      </c>
      <c r="G20" s="54">
        <v>3.5</v>
      </c>
      <c r="H20" s="54">
        <v>2486</v>
      </c>
      <c r="I20" s="53"/>
      <c r="J20" s="53"/>
      <c r="K20" s="47"/>
    </row>
    <row r="21" spans="1:11" ht="15">
      <c r="A21" s="43" t="s">
        <v>90</v>
      </c>
      <c r="B21" s="54">
        <v>1</v>
      </c>
      <c r="C21" s="54">
        <v>1</v>
      </c>
      <c r="D21" s="54">
        <v>1</v>
      </c>
      <c r="E21" s="54"/>
      <c r="F21" s="54"/>
      <c r="G21" s="54">
        <v>1</v>
      </c>
      <c r="H21" s="54">
        <v>2869</v>
      </c>
      <c r="I21" s="53"/>
      <c r="J21" s="53"/>
      <c r="K21" s="47"/>
    </row>
    <row r="22" spans="1:11" ht="15">
      <c r="A22" s="43" t="s">
        <v>91</v>
      </c>
      <c r="B22" s="54">
        <v>3</v>
      </c>
      <c r="C22" s="54">
        <v>3</v>
      </c>
      <c r="D22" s="54"/>
      <c r="E22" s="54">
        <v>1</v>
      </c>
      <c r="F22" s="54">
        <v>2</v>
      </c>
      <c r="G22" s="54">
        <v>1.88</v>
      </c>
      <c r="H22" s="54">
        <v>2511</v>
      </c>
      <c r="I22" s="53"/>
      <c r="J22" s="53"/>
      <c r="K22" s="47"/>
    </row>
    <row r="23" spans="1:11" ht="15">
      <c r="A23" s="43" t="s">
        <v>92</v>
      </c>
      <c r="B23" s="54">
        <v>3</v>
      </c>
      <c r="C23" s="54">
        <v>3</v>
      </c>
      <c r="D23" s="54">
        <v>1</v>
      </c>
      <c r="E23" s="54"/>
      <c r="F23" s="54">
        <v>2</v>
      </c>
      <c r="G23" s="54">
        <v>2</v>
      </c>
      <c r="H23" s="54">
        <v>2166</v>
      </c>
      <c r="I23" s="53"/>
      <c r="J23" s="53"/>
      <c r="K23" s="47"/>
    </row>
    <row r="24" spans="1:11" ht="15">
      <c r="A24" s="43" t="s">
        <v>93</v>
      </c>
      <c r="B24" s="54">
        <v>2</v>
      </c>
      <c r="C24" s="54">
        <v>1</v>
      </c>
      <c r="D24" s="54">
        <v>1</v>
      </c>
      <c r="E24" s="54"/>
      <c r="F24" s="54"/>
      <c r="G24" s="54">
        <v>1</v>
      </c>
      <c r="H24" s="54">
        <v>2445</v>
      </c>
      <c r="I24" s="53"/>
      <c r="J24" s="53"/>
      <c r="K24" s="47"/>
    </row>
    <row r="25" spans="1:11" ht="15">
      <c r="A25" s="43" t="s">
        <v>94</v>
      </c>
      <c r="B25" s="54">
        <v>3</v>
      </c>
      <c r="C25" s="54">
        <v>2</v>
      </c>
      <c r="D25" s="54">
        <v>1</v>
      </c>
      <c r="E25" s="54"/>
      <c r="F25" s="54">
        <v>1</v>
      </c>
      <c r="G25" s="54">
        <v>0.45</v>
      </c>
      <c r="H25" s="54">
        <v>2400</v>
      </c>
      <c r="I25" s="53"/>
      <c r="J25" s="53"/>
      <c r="K25" s="47"/>
    </row>
    <row r="26" spans="1:11" ht="15">
      <c r="A26" s="43" t="s">
        <v>95</v>
      </c>
      <c r="B26" s="54">
        <v>2</v>
      </c>
      <c r="C26" s="54">
        <v>2</v>
      </c>
      <c r="D26" s="54">
        <v>1</v>
      </c>
      <c r="E26" s="54"/>
      <c r="F26" s="54">
        <v>1</v>
      </c>
      <c r="G26" s="54">
        <v>1.5</v>
      </c>
      <c r="H26" s="54">
        <v>2061</v>
      </c>
      <c r="I26" s="53"/>
      <c r="J26" s="53"/>
      <c r="K26" s="47"/>
    </row>
    <row r="27" spans="1:11" ht="15">
      <c r="A27" s="43" t="s">
        <v>96</v>
      </c>
      <c r="B27" s="54">
        <v>3</v>
      </c>
      <c r="C27" s="54">
        <v>3</v>
      </c>
      <c r="D27" s="54"/>
      <c r="E27" s="54">
        <v>3</v>
      </c>
      <c r="F27" s="54"/>
      <c r="G27" s="54">
        <v>1.75</v>
      </c>
      <c r="H27" s="54">
        <v>2369</v>
      </c>
      <c r="I27" s="53"/>
      <c r="J27" s="53"/>
      <c r="K27" s="47"/>
    </row>
    <row r="28" spans="1:11" ht="15">
      <c r="A28" s="43" t="s">
        <v>97</v>
      </c>
      <c r="B28" s="54">
        <v>1</v>
      </c>
      <c r="C28" s="54">
        <v>1</v>
      </c>
      <c r="D28" s="54"/>
      <c r="E28" s="54"/>
      <c r="F28" s="54">
        <v>1</v>
      </c>
      <c r="G28" s="54">
        <v>1</v>
      </c>
      <c r="H28" s="54">
        <v>3115</v>
      </c>
      <c r="I28" s="53"/>
      <c r="J28" s="53"/>
      <c r="K28" s="47"/>
    </row>
    <row r="29" spans="1:11" ht="15">
      <c r="A29" s="43" t="s">
        <v>98</v>
      </c>
      <c r="B29" s="54">
        <v>6</v>
      </c>
      <c r="C29" s="54">
        <v>5</v>
      </c>
      <c r="D29" s="54">
        <v>1</v>
      </c>
      <c r="E29" s="54">
        <v>4</v>
      </c>
      <c r="F29" s="54"/>
      <c r="G29" s="54">
        <v>5</v>
      </c>
      <c r="H29" s="54">
        <v>2366</v>
      </c>
      <c r="I29" s="53"/>
      <c r="J29" s="53"/>
      <c r="K29" s="47"/>
    </row>
    <row r="30" spans="1:11" ht="15">
      <c r="A30" s="43" t="s">
        <v>99</v>
      </c>
      <c r="B30" s="54">
        <v>3</v>
      </c>
      <c r="C30" s="54">
        <v>2</v>
      </c>
      <c r="D30" s="54"/>
      <c r="E30" s="54">
        <v>1</v>
      </c>
      <c r="F30" s="54">
        <v>1</v>
      </c>
      <c r="G30" s="54">
        <v>2</v>
      </c>
      <c r="H30" s="54">
        <v>2373</v>
      </c>
      <c r="I30" s="53"/>
      <c r="J30" s="53"/>
      <c r="K30" s="47"/>
    </row>
    <row r="31" spans="1:11" ht="15">
      <c r="A31" s="43" t="s">
        <v>100</v>
      </c>
      <c r="B31" s="54">
        <f>SUM(B12:B30)</f>
        <v>61</v>
      </c>
      <c r="C31" s="54">
        <f>SUM(C12:C30)</f>
        <v>50</v>
      </c>
      <c r="D31" s="54">
        <f>SUM(D12:D30)</f>
        <v>12</v>
      </c>
      <c r="E31" s="54">
        <f>SUM(E12:E30)</f>
        <v>16</v>
      </c>
      <c r="F31" s="54">
        <f>SUM(F12:F30)</f>
        <v>22</v>
      </c>
      <c r="G31" s="54">
        <v>39.08</v>
      </c>
      <c r="H31" s="54">
        <v>2463</v>
      </c>
      <c r="I31" s="54"/>
      <c r="J31" s="54"/>
      <c r="K31" s="47"/>
    </row>
    <row r="32" spans="1:10" ht="15" customHeight="1">
      <c r="A32" s="135"/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ht="15">
      <c r="A33" s="43" t="s">
        <v>101</v>
      </c>
      <c r="B33" s="54">
        <v>2</v>
      </c>
      <c r="C33" s="54">
        <v>2</v>
      </c>
      <c r="D33" s="54">
        <v>1</v>
      </c>
      <c r="E33" s="54"/>
      <c r="F33" s="54">
        <v>1</v>
      </c>
      <c r="G33" s="54">
        <v>1</v>
      </c>
      <c r="H33" s="54">
        <v>1743</v>
      </c>
      <c r="I33" s="53"/>
      <c r="J33" s="53"/>
    </row>
    <row r="34" spans="1:10" ht="15">
      <c r="A34" s="43" t="s">
        <v>102</v>
      </c>
      <c r="B34" s="54">
        <v>8</v>
      </c>
      <c r="C34" s="54">
        <v>7</v>
      </c>
      <c r="D34" s="54">
        <v>2</v>
      </c>
      <c r="E34" s="54">
        <v>2</v>
      </c>
      <c r="F34" s="54">
        <v>3</v>
      </c>
      <c r="G34" s="54">
        <v>5.5</v>
      </c>
      <c r="H34" s="54">
        <v>2617</v>
      </c>
      <c r="I34" s="53"/>
      <c r="J34" s="53"/>
    </row>
    <row r="35" spans="1:10" ht="15">
      <c r="A35" s="43" t="s">
        <v>322</v>
      </c>
      <c r="B35" s="54">
        <v>2</v>
      </c>
      <c r="C35" s="54">
        <v>2</v>
      </c>
      <c r="D35" s="54">
        <v>1</v>
      </c>
      <c r="E35" s="54"/>
      <c r="F35" s="54">
        <v>1</v>
      </c>
      <c r="G35" s="54">
        <v>2</v>
      </c>
      <c r="H35" s="54">
        <v>2393</v>
      </c>
      <c r="I35" s="53"/>
      <c r="J35" s="53"/>
    </row>
    <row r="36" spans="1:10" ht="15">
      <c r="A36" s="43" t="s">
        <v>103</v>
      </c>
      <c r="B36" s="54">
        <v>4</v>
      </c>
      <c r="C36" s="54">
        <v>3</v>
      </c>
      <c r="D36" s="54"/>
      <c r="E36" s="54">
        <v>1</v>
      </c>
      <c r="F36" s="54">
        <v>2</v>
      </c>
      <c r="G36" s="54">
        <v>2</v>
      </c>
      <c r="H36" s="54">
        <v>2225</v>
      </c>
      <c r="I36" s="53"/>
      <c r="J36" s="53"/>
    </row>
    <row r="37" spans="1:10" ht="15">
      <c r="A37" s="43" t="s">
        <v>104</v>
      </c>
      <c r="B37" s="54">
        <v>5</v>
      </c>
      <c r="C37" s="54">
        <v>5</v>
      </c>
      <c r="D37" s="54">
        <v>2</v>
      </c>
      <c r="E37" s="54">
        <v>3</v>
      </c>
      <c r="F37" s="54"/>
      <c r="G37" s="54">
        <v>4.4</v>
      </c>
      <c r="H37" s="54">
        <v>2898</v>
      </c>
      <c r="I37" s="53"/>
      <c r="J37" s="53"/>
    </row>
    <row r="38" spans="1:10" ht="15">
      <c r="A38" s="43" t="s">
        <v>105</v>
      </c>
      <c r="B38" s="54">
        <v>3</v>
      </c>
      <c r="C38" s="54">
        <v>3</v>
      </c>
      <c r="D38" s="54"/>
      <c r="E38" s="54">
        <v>2</v>
      </c>
      <c r="F38" s="54">
        <v>1</v>
      </c>
      <c r="G38" s="54">
        <v>2.75</v>
      </c>
      <c r="H38" s="54">
        <v>2445</v>
      </c>
      <c r="I38" s="53"/>
      <c r="J38" s="53"/>
    </row>
    <row r="39" spans="1:10" ht="15">
      <c r="A39" s="43" t="s">
        <v>106</v>
      </c>
      <c r="B39" s="54">
        <v>4</v>
      </c>
      <c r="C39" s="54">
        <v>4</v>
      </c>
      <c r="D39" s="54">
        <v>2</v>
      </c>
      <c r="E39" s="54"/>
      <c r="F39" s="54">
        <v>2</v>
      </c>
      <c r="G39" s="54">
        <v>3.1</v>
      </c>
      <c r="H39" s="54">
        <v>1615</v>
      </c>
      <c r="I39" s="53"/>
      <c r="J39" s="53"/>
    </row>
    <row r="40" spans="1:10" ht="15">
      <c r="A40" s="43" t="s">
        <v>107</v>
      </c>
      <c r="B40" s="54">
        <v>2</v>
      </c>
      <c r="C40" s="54">
        <v>2</v>
      </c>
      <c r="D40" s="54"/>
      <c r="E40" s="54">
        <v>2</v>
      </c>
      <c r="F40" s="54"/>
      <c r="G40" s="54">
        <v>2</v>
      </c>
      <c r="H40" s="54">
        <v>2207</v>
      </c>
      <c r="I40" s="53"/>
      <c r="J40" s="53"/>
    </row>
    <row r="41" spans="1:10" ht="15">
      <c r="A41" s="43" t="s">
        <v>324</v>
      </c>
      <c r="B41" s="54">
        <v>3</v>
      </c>
      <c r="C41" s="54">
        <v>2</v>
      </c>
      <c r="D41" s="54">
        <v>1</v>
      </c>
      <c r="E41" s="54">
        <v>1</v>
      </c>
      <c r="F41" s="54"/>
      <c r="G41" s="54">
        <v>2</v>
      </c>
      <c r="H41" s="54">
        <v>2663</v>
      </c>
      <c r="I41" s="53"/>
      <c r="J41" s="53"/>
    </row>
    <row r="42" spans="1:10" ht="15">
      <c r="A42" s="43" t="s">
        <v>108</v>
      </c>
      <c r="B42" s="54">
        <v>2</v>
      </c>
      <c r="C42" s="54">
        <v>1</v>
      </c>
      <c r="D42" s="54"/>
      <c r="E42" s="54">
        <v>1</v>
      </c>
      <c r="F42" s="54"/>
      <c r="G42" s="54">
        <v>1</v>
      </c>
      <c r="H42" s="54">
        <v>1843</v>
      </c>
      <c r="I42" s="53"/>
      <c r="J42" s="53"/>
    </row>
    <row r="43" spans="1:10" ht="15">
      <c r="A43" s="43" t="s">
        <v>323</v>
      </c>
      <c r="B43" s="54">
        <v>4</v>
      </c>
      <c r="C43" s="54">
        <v>4</v>
      </c>
      <c r="D43" s="54"/>
      <c r="E43" s="54">
        <v>4</v>
      </c>
      <c r="F43" s="54"/>
      <c r="G43" s="54">
        <v>3.5</v>
      </c>
      <c r="H43" s="54">
        <v>1850</v>
      </c>
      <c r="I43" s="53"/>
      <c r="J43" s="53"/>
    </row>
    <row r="44" spans="1:10" ht="15">
      <c r="A44" s="43" t="s">
        <v>109</v>
      </c>
      <c r="B44" s="54">
        <v>4</v>
      </c>
      <c r="C44" s="54">
        <v>3</v>
      </c>
      <c r="D44" s="54">
        <v>2</v>
      </c>
      <c r="E44" s="54">
        <v>1</v>
      </c>
      <c r="F44" s="54"/>
      <c r="G44" s="54">
        <v>3</v>
      </c>
      <c r="H44" s="54">
        <v>2314</v>
      </c>
      <c r="I44" s="53"/>
      <c r="J44" s="53"/>
    </row>
    <row r="45" spans="1:10" ht="15">
      <c r="A45" s="43" t="s">
        <v>110</v>
      </c>
      <c r="B45" s="54">
        <v>4</v>
      </c>
      <c r="C45" s="54">
        <v>3</v>
      </c>
      <c r="D45" s="54">
        <v>1</v>
      </c>
      <c r="E45" s="54">
        <v>1</v>
      </c>
      <c r="F45" s="54">
        <v>1</v>
      </c>
      <c r="G45" s="54">
        <v>3</v>
      </c>
      <c r="H45" s="54">
        <v>1953</v>
      </c>
      <c r="I45" s="53"/>
      <c r="J45" s="53"/>
    </row>
    <row r="46" spans="1:10" ht="15">
      <c r="A46" s="43" t="s">
        <v>111</v>
      </c>
      <c r="B46" s="54">
        <v>14</v>
      </c>
      <c r="C46" s="54">
        <v>12</v>
      </c>
      <c r="D46" s="54">
        <v>4</v>
      </c>
      <c r="E46" s="54">
        <v>5</v>
      </c>
      <c r="F46" s="54">
        <v>3</v>
      </c>
      <c r="G46" s="54">
        <v>12</v>
      </c>
      <c r="H46" s="54">
        <v>2500</v>
      </c>
      <c r="I46" s="53">
        <v>1</v>
      </c>
      <c r="J46" s="53">
        <v>1</v>
      </c>
    </row>
    <row r="47" spans="1:10" ht="15">
      <c r="A47" s="43" t="s">
        <v>112</v>
      </c>
      <c r="B47" s="54">
        <v>61</v>
      </c>
      <c r="C47" s="54">
        <v>53</v>
      </c>
      <c r="D47" s="54">
        <v>16</v>
      </c>
      <c r="E47" s="54">
        <v>23</v>
      </c>
      <c r="F47" s="54">
        <v>14</v>
      </c>
      <c r="G47" s="54">
        <v>47.25</v>
      </c>
      <c r="H47" s="54">
        <v>2233</v>
      </c>
      <c r="I47" s="53">
        <v>1</v>
      </c>
      <c r="J47" s="53">
        <v>1</v>
      </c>
    </row>
    <row r="48" spans="1:10" ht="15" customHeight="1">
      <c r="A48" s="135"/>
      <c r="B48" s="136"/>
      <c r="C48" s="136"/>
      <c r="D48" s="136"/>
      <c r="E48" s="136"/>
      <c r="F48" s="136"/>
      <c r="G48" s="136"/>
      <c r="H48" s="136"/>
      <c r="I48" s="136"/>
      <c r="J48" s="137"/>
    </row>
    <row r="49" spans="1:10" ht="15">
      <c r="A49" s="43" t="s">
        <v>113</v>
      </c>
      <c r="B49" s="54">
        <v>66</v>
      </c>
      <c r="C49" s="54">
        <v>39</v>
      </c>
      <c r="D49" s="54">
        <v>12</v>
      </c>
      <c r="E49" s="54">
        <v>10</v>
      </c>
      <c r="F49" s="54">
        <v>17</v>
      </c>
      <c r="G49" s="54">
        <v>39</v>
      </c>
      <c r="H49" s="54">
        <v>2370</v>
      </c>
      <c r="I49" s="53">
        <v>3</v>
      </c>
      <c r="J49" s="53">
        <v>3</v>
      </c>
    </row>
    <row r="50" spans="1:10" ht="15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7"/>
    </row>
    <row r="51" spans="1:10" ht="15">
      <c r="A51" s="43" t="s">
        <v>325</v>
      </c>
      <c r="B51" s="54">
        <v>2</v>
      </c>
      <c r="C51" s="54">
        <v>2</v>
      </c>
      <c r="D51" s="54"/>
      <c r="E51" s="54">
        <v>2</v>
      </c>
      <c r="F51" s="54"/>
      <c r="G51" s="54">
        <v>2</v>
      </c>
      <c r="H51" s="54">
        <v>3638</v>
      </c>
      <c r="I51" s="53"/>
      <c r="J51" s="53"/>
    </row>
    <row r="52" spans="1:10" ht="15">
      <c r="A52" s="43" t="s">
        <v>114</v>
      </c>
      <c r="B52" s="54">
        <v>6</v>
      </c>
      <c r="C52" s="54">
        <v>6</v>
      </c>
      <c r="D52" s="54">
        <v>5</v>
      </c>
      <c r="E52" s="54"/>
      <c r="F52" s="54">
        <v>1</v>
      </c>
      <c r="G52" s="54">
        <v>3.11</v>
      </c>
      <c r="H52" s="54">
        <v>2915</v>
      </c>
      <c r="I52" s="53"/>
      <c r="J52" s="53"/>
    </row>
    <row r="53" spans="1:10" ht="15">
      <c r="A53" s="43" t="s">
        <v>326</v>
      </c>
      <c r="B53" s="54">
        <v>5</v>
      </c>
      <c r="C53" s="54">
        <v>5</v>
      </c>
      <c r="D53" s="54"/>
      <c r="E53" s="54">
        <v>3</v>
      </c>
      <c r="F53" s="54">
        <v>2</v>
      </c>
      <c r="G53" s="54">
        <v>3.25</v>
      </c>
      <c r="H53" s="54">
        <v>2054</v>
      </c>
      <c r="I53" s="53"/>
      <c r="J53" s="53"/>
    </row>
    <row r="54" spans="1:10" ht="15">
      <c r="A54" s="43" t="s">
        <v>115</v>
      </c>
      <c r="B54" s="54">
        <v>1</v>
      </c>
      <c r="C54" s="54">
        <v>1</v>
      </c>
      <c r="D54" s="54"/>
      <c r="E54" s="54">
        <v>1</v>
      </c>
      <c r="F54" s="54"/>
      <c r="G54" s="54">
        <v>1</v>
      </c>
      <c r="H54" s="54">
        <v>2900</v>
      </c>
      <c r="I54" s="53"/>
      <c r="J54" s="53"/>
    </row>
    <row r="55" spans="1:10" ht="15">
      <c r="A55" s="43" t="s">
        <v>116</v>
      </c>
      <c r="B55" s="54">
        <v>1</v>
      </c>
      <c r="C55" s="54">
        <v>1</v>
      </c>
      <c r="D55" s="54"/>
      <c r="E55" s="54">
        <v>1</v>
      </c>
      <c r="F55" s="54"/>
      <c r="G55" s="54">
        <v>1</v>
      </c>
      <c r="H55" s="54">
        <v>3580</v>
      </c>
      <c r="I55" s="53"/>
      <c r="J55" s="53"/>
    </row>
    <row r="56" spans="1:10" ht="15">
      <c r="A56" s="43" t="s">
        <v>327</v>
      </c>
      <c r="B56" s="54">
        <v>2</v>
      </c>
      <c r="C56" s="54">
        <v>2</v>
      </c>
      <c r="D56" s="54"/>
      <c r="E56" s="54">
        <v>1</v>
      </c>
      <c r="F56" s="54">
        <v>1</v>
      </c>
      <c r="G56" s="54">
        <v>1.5</v>
      </c>
      <c r="H56" s="54">
        <v>2200</v>
      </c>
      <c r="I56" s="53"/>
      <c r="J56" s="53"/>
    </row>
    <row r="57" spans="1:10" ht="15">
      <c r="A57" s="43" t="s">
        <v>117</v>
      </c>
      <c r="B57" s="54">
        <v>2</v>
      </c>
      <c r="C57" s="54">
        <v>2</v>
      </c>
      <c r="D57" s="54"/>
      <c r="E57" s="54">
        <v>2</v>
      </c>
      <c r="F57" s="54"/>
      <c r="G57" s="54">
        <v>2</v>
      </c>
      <c r="H57" s="54">
        <v>2784</v>
      </c>
      <c r="I57" s="53"/>
      <c r="J57" s="53"/>
    </row>
    <row r="58" spans="1:10" ht="15">
      <c r="A58" s="43" t="s">
        <v>118</v>
      </c>
      <c r="B58" s="54">
        <v>3</v>
      </c>
      <c r="C58" s="54">
        <v>3</v>
      </c>
      <c r="D58" s="54">
        <v>1</v>
      </c>
      <c r="E58" s="54">
        <v>2</v>
      </c>
      <c r="F58" s="54"/>
      <c r="G58" s="54">
        <v>2.5</v>
      </c>
      <c r="H58" s="54">
        <v>2854</v>
      </c>
      <c r="I58" s="53"/>
      <c r="J58" s="53"/>
    </row>
    <row r="59" spans="1:10" ht="15">
      <c r="A59" s="43" t="s">
        <v>119</v>
      </c>
      <c r="B59" s="54">
        <v>2</v>
      </c>
      <c r="C59" s="54">
        <v>2</v>
      </c>
      <c r="D59" s="54">
        <v>1</v>
      </c>
      <c r="E59" s="54"/>
      <c r="F59" s="54">
        <v>1</v>
      </c>
      <c r="G59" s="54">
        <v>2</v>
      </c>
      <c r="H59" s="54">
        <v>2100</v>
      </c>
      <c r="I59" s="53"/>
      <c r="J59" s="53"/>
    </row>
    <row r="60" spans="1:10" ht="15">
      <c r="A60" s="43" t="s">
        <v>120</v>
      </c>
      <c r="B60" s="54">
        <v>2</v>
      </c>
      <c r="C60" s="54">
        <v>2</v>
      </c>
      <c r="D60" s="54">
        <v>1</v>
      </c>
      <c r="E60" s="54">
        <v>1</v>
      </c>
      <c r="F60" s="54"/>
      <c r="G60" s="54"/>
      <c r="H60" s="54">
        <v>2772</v>
      </c>
      <c r="I60" s="53"/>
      <c r="J60" s="53"/>
    </row>
    <row r="61" spans="1:10" ht="15">
      <c r="A61" s="43" t="s">
        <v>121</v>
      </c>
      <c r="B61" s="54">
        <v>3</v>
      </c>
      <c r="C61" s="54">
        <v>3</v>
      </c>
      <c r="D61" s="54">
        <v>2</v>
      </c>
      <c r="E61" s="54"/>
      <c r="F61" s="54">
        <v>1</v>
      </c>
      <c r="G61" s="54">
        <v>3</v>
      </c>
      <c r="H61" s="54">
        <v>2127</v>
      </c>
      <c r="I61" s="53"/>
      <c r="J61" s="53"/>
    </row>
    <row r="62" spans="1:10" ht="15">
      <c r="A62" s="43" t="s">
        <v>122</v>
      </c>
      <c r="B62" s="54">
        <v>8</v>
      </c>
      <c r="C62" s="54">
        <v>8</v>
      </c>
      <c r="D62" s="54"/>
      <c r="E62" s="54"/>
      <c r="F62" s="54">
        <v>8</v>
      </c>
      <c r="G62" s="54">
        <v>5</v>
      </c>
      <c r="H62" s="54">
        <v>1780</v>
      </c>
      <c r="I62" s="53"/>
      <c r="J62" s="53"/>
    </row>
    <row r="63" spans="1:10" ht="15">
      <c r="A63" s="43" t="s">
        <v>123</v>
      </c>
      <c r="B63" s="54">
        <v>1</v>
      </c>
      <c r="C63" s="54">
        <v>1</v>
      </c>
      <c r="D63" s="54"/>
      <c r="E63" s="54"/>
      <c r="F63" s="54">
        <v>1</v>
      </c>
      <c r="G63" s="54">
        <v>0.5</v>
      </c>
      <c r="H63" s="54">
        <v>1100</v>
      </c>
      <c r="I63" s="53"/>
      <c r="J63" s="53"/>
    </row>
    <row r="64" spans="1:10" ht="15">
      <c r="A64" s="43" t="s">
        <v>124</v>
      </c>
      <c r="B64" s="54">
        <v>1</v>
      </c>
      <c r="C64" s="54">
        <v>1</v>
      </c>
      <c r="D64" s="54">
        <v>1</v>
      </c>
      <c r="E64" s="54"/>
      <c r="F64" s="54"/>
      <c r="G64" s="54">
        <v>1</v>
      </c>
      <c r="H64" s="54">
        <v>2628</v>
      </c>
      <c r="I64" s="53"/>
      <c r="J64" s="53"/>
    </row>
    <row r="65" spans="1:10" ht="15">
      <c r="A65" s="43" t="s">
        <v>125</v>
      </c>
      <c r="B65" s="54">
        <v>3</v>
      </c>
      <c r="C65" s="54">
        <v>3</v>
      </c>
      <c r="D65" s="54">
        <v>1</v>
      </c>
      <c r="E65" s="54">
        <v>2</v>
      </c>
      <c r="F65" s="54"/>
      <c r="G65" s="54">
        <v>3</v>
      </c>
      <c r="H65" s="54">
        <v>2278</v>
      </c>
      <c r="I65" s="53"/>
      <c r="J65" s="53"/>
    </row>
    <row r="66" spans="1:10" ht="15">
      <c r="A66" s="43" t="s">
        <v>126</v>
      </c>
      <c r="B66" s="54">
        <v>42</v>
      </c>
      <c r="C66" s="54">
        <v>42</v>
      </c>
      <c r="D66" s="54">
        <v>12</v>
      </c>
      <c r="E66" s="54">
        <v>15</v>
      </c>
      <c r="F66" s="54">
        <v>15</v>
      </c>
      <c r="G66" s="54">
        <v>32.61</v>
      </c>
      <c r="H66" s="54">
        <v>2514</v>
      </c>
      <c r="I66" s="53"/>
      <c r="J66" s="53"/>
    </row>
    <row r="67" spans="1:10" ht="15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7"/>
    </row>
    <row r="68" spans="1:10" ht="15">
      <c r="A68" s="43" t="s">
        <v>127</v>
      </c>
      <c r="B68" s="84">
        <v>3</v>
      </c>
      <c r="C68" s="84">
        <v>3</v>
      </c>
      <c r="D68" s="84"/>
      <c r="E68" s="84">
        <v>3</v>
      </c>
      <c r="F68" s="84"/>
      <c r="G68" s="85">
        <v>2.75</v>
      </c>
      <c r="H68" s="84">
        <v>2518</v>
      </c>
      <c r="I68" s="73"/>
      <c r="J68" s="73"/>
    </row>
    <row r="69" spans="1:10" ht="15">
      <c r="A69" s="43" t="s">
        <v>128</v>
      </c>
      <c r="B69" s="84">
        <v>5</v>
      </c>
      <c r="C69" s="84">
        <v>3</v>
      </c>
      <c r="D69" s="84">
        <v>1</v>
      </c>
      <c r="E69" s="84">
        <v>2</v>
      </c>
      <c r="F69" s="84"/>
      <c r="G69" s="85">
        <v>2.5</v>
      </c>
      <c r="H69" s="84">
        <v>2836</v>
      </c>
      <c r="I69" s="73"/>
      <c r="J69" s="73"/>
    </row>
    <row r="70" spans="1:10" ht="15">
      <c r="A70" s="43" t="s">
        <v>129</v>
      </c>
      <c r="B70" s="84">
        <v>6</v>
      </c>
      <c r="C70" s="84">
        <v>5</v>
      </c>
      <c r="D70" s="84"/>
      <c r="E70" s="84">
        <v>3</v>
      </c>
      <c r="F70" s="84">
        <v>2</v>
      </c>
      <c r="G70" s="85">
        <v>4</v>
      </c>
      <c r="H70" s="84">
        <v>1807</v>
      </c>
      <c r="I70" s="73"/>
      <c r="J70" s="73"/>
    </row>
    <row r="71" spans="1:10" ht="15">
      <c r="A71" s="43" t="s">
        <v>130</v>
      </c>
      <c r="B71" s="84">
        <v>4</v>
      </c>
      <c r="C71" s="84">
        <v>4</v>
      </c>
      <c r="D71" s="84"/>
      <c r="E71" s="84"/>
      <c r="F71" s="84">
        <v>4</v>
      </c>
      <c r="G71" s="85">
        <v>2.75</v>
      </c>
      <c r="H71" s="84">
        <v>1634</v>
      </c>
      <c r="I71" s="73"/>
      <c r="J71" s="73"/>
    </row>
    <row r="72" spans="1:10" ht="15">
      <c r="A72" s="43" t="s">
        <v>131</v>
      </c>
      <c r="B72" s="84">
        <v>3</v>
      </c>
      <c r="C72" s="84">
        <v>3</v>
      </c>
      <c r="D72" s="84">
        <v>1</v>
      </c>
      <c r="E72" s="84">
        <v>2</v>
      </c>
      <c r="F72" s="84">
        <v>0</v>
      </c>
      <c r="G72" s="85">
        <v>2.75</v>
      </c>
      <c r="H72" s="84">
        <v>1610</v>
      </c>
      <c r="I72" s="73"/>
      <c r="J72" s="73"/>
    </row>
    <row r="73" spans="1:10" ht="15">
      <c r="A73" s="43" t="s">
        <v>132</v>
      </c>
      <c r="B73" s="84">
        <v>4</v>
      </c>
      <c r="C73" s="84">
        <v>3</v>
      </c>
      <c r="D73" s="84"/>
      <c r="E73" s="84"/>
      <c r="F73" s="84">
        <v>3</v>
      </c>
      <c r="G73" s="85">
        <v>2.5</v>
      </c>
      <c r="H73" s="84">
        <v>1848</v>
      </c>
      <c r="I73" s="73"/>
      <c r="J73" s="73"/>
    </row>
    <row r="74" spans="1:10" ht="15">
      <c r="A74" s="43" t="s">
        <v>133</v>
      </c>
      <c r="B74" s="84">
        <v>2</v>
      </c>
      <c r="C74" s="84">
        <v>2</v>
      </c>
      <c r="D74" s="84"/>
      <c r="E74" s="84">
        <v>1</v>
      </c>
      <c r="F74" s="84">
        <v>1</v>
      </c>
      <c r="G74" s="85">
        <v>1.75</v>
      </c>
      <c r="H74" s="84">
        <v>2153</v>
      </c>
      <c r="I74" s="73"/>
      <c r="J74" s="73"/>
    </row>
    <row r="75" spans="1:10" ht="15">
      <c r="A75" s="43" t="s">
        <v>134</v>
      </c>
      <c r="B75" s="84">
        <v>15</v>
      </c>
      <c r="C75" s="84">
        <v>11</v>
      </c>
      <c r="D75" s="84">
        <v>8</v>
      </c>
      <c r="E75" s="84">
        <v>2</v>
      </c>
      <c r="F75" s="84">
        <v>1</v>
      </c>
      <c r="G75" s="85">
        <v>11</v>
      </c>
      <c r="H75" s="84">
        <v>2358</v>
      </c>
      <c r="I75" s="73"/>
      <c r="J75" s="73"/>
    </row>
    <row r="76" spans="1:10" ht="15">
      <c r="A76" s="43" t="s">
        <v>135</v>
      </c>
      <c r="B76" s="84">
        <v>4</v>
      </c>
      <c r="C76" s="84">
        <v>3</v>
      </c>
      <c r="D76" s="84">
        <v>1</v>
      </c>
      <c r="E76" s="84">
        <v>1</v>
      </c>
      <c r="F76" s="84">
        <v>1</v>
      </c>
      <c r="G76" s="85">
        <v>2.7</v>
      </c>
      <c r="H76" s="84">
        <v>2528</v>
      </c>
      <c r="I76" s="73">
        <v>1</v>
      </c>
      <c r="J76" s="73">
        <v>0.5</v>
      </c>
    </row>
    <row r="77" spans="1:10" ht="15">
      <c r="A77" s="43" t="s">
        <v>136</v>
      </c>
      <c r="B77" s="84">
        <f>SUM(B68:B76)</f>
        <v>46</v>
      </c>
      <c r="C77" s="84">
        <f>SUM(C68:C76)</f>
        <v>37</v>
      </c>
      <c r="D77" s="84">
        <f>SUM(D68:D76)</f>
        <v>11</v>
      </c>
      <c r="E77" s="84">
        <f>SUM(E68:E76)</f>
        <v>14</v>
      </c>
      <c r="F77" s="84">
        <f>SUM(F68:F76)</f>
        <v>12</v>
      </c>
      <c r="G77" s="240">
        <v>32.7</v>
      </c>
      <c r="H77" s="84">
        <v>2143</v>
      </c>
      <c r="I77" s="73">
        <v>1</v>
      </c>
      <c r="J77" s="73">
        <v>0.5</v>
      </c>
    </row>
    <row r="78" spans="1:10" ht="15" customHeight="1">
      <c r="A78" s="135"/>
      <c r="B78" s="136"/>
      <c r="C78" s="136"/>
      <c r="D78" s="136"/>
      <c r="E78" s="136"/>
      <c r="F78" s="136"/>
      <c r="G78" s="136"/>
      <c r="H78" s="136"/>
      <c r="I78" s="136"/>
      <c r="J78" s="137"/>
    </row>
    <row r="79" spans="1:10" ht="15">
      <c r="A79" s="43" t="s">
        <v>137</v>
      </c>
      <c r="B79" s="53">
        <v>2</v>
      </c>
      <c r="C79" s="54">
        <v>2</v>
      </c>
      <c r="D79" s="54">
        <v>1</v>
      </c>
      <c r="E79" s="54"/>
      <c r="F79" s="54">
        <v>1</v>
      </c>
      <c r="G79" s="241">
        <v>1.5</v>
      </c>
      <c r="H79" s="53">
        <v>2189</v>
      </c>
      <c r="I79" s="53"/>
      <c r="J79" s="73"/>
    </row>
    <row r="80" spans="1:10" ht="15">
      <c r="A80" s="43" t="s">
        <v>138</v>
      </c>
      <c r="B80" s="53">
        <v>2</v>
      </c>
      <c r="C80" s="54">
        <v>2</v>
      </c>
      <c r="D80" s="54"/>
      <c r="E80" s="54"/>
      <c r="F80" s="54">
        <v>2</v>
      </c>
      <c r="G80" s="241">
        <v>1.5</v>
      </c>
      <c r="H80" s="53">
        <v>1772</v>
      </c>
      <c r="I80" s="53"/>
      <c r="J80" s="73"/>
    </row>
    <row r="81" spans="1:10" ht="15">
      <c r="A81" s="43" t="s">
        <v>139</v>
      </c>
      <c r="B81" s="54">
        <v>3</v>
      </c>
      <c r="C81" s="54">
        <v>3</v>
      </c>
      <c r="D81" s="54"/>
      <c r="E81" s="54"/>
      <c r="F81" s="54">
        <v>3</v>
      </c>
      <c r="G81" s="238">
        <v>3</v>
      </c>
      <c r="H81" s="53">
        <v>2593</v>
      </c>
      <c r="I81" s="53"/>
      <c r="J81" s="73"/>
    </row>
    <row r="82" spans="1:10" ht="15">
      <c r="A82" s="43" t="s">
        <v>140</v>
      </c>
      <c r="B82" s="54">
        <v>4</v>
      </c>
      <c r="C82" s="54">
        <v>3</v>
      </c>
      <c r="D82" s="54">
        <v>1</v>
      </c>
      <c r="E82" s="54">
        <v>1</v>
      </c>
      <c r="F82" s="54">
        <v>1</v>
      </c>
      <c r="G82" s="238">
        <v>3</v>
      </c>
      <c r="H82" s="53">
        <v>1783</v>
      </c>
      <c r="I82" s="53"/>
      <c r="J82" s="73"/>
    </row>
    <row r="83" spans="1:10" ht="15">
      <c r="A83" s="43" t="s">
        <v>141</v>
      </c>
      <c r="B83" s="54">
        <v>5</v>
      </c>
      <c r="C83" s="54">
        <v>5</v>
      </c>
      <c r="D83" s="54">
        <v>3</v>
      </c>
      <c r="E83" s="54">
        <v>2</v>
      </c>
      <c r="F83" s="54"/>
      <c r="G83" s="238">
        <v>5</v>
      </c>
      <c r="H83" s="53">
        <v>2540</v>
      </c>
      <c r="I83" s="53"/>
      <c r="J83" s="73"/>
    </row>
    <row r="84" spans="1:10" ht="15">
      <c r="A84" s="43" t="s">
        <v>142</v>
      </c>
      <c r="B84" s="54">
        <v>2</v>
      </c>
      <c r="C84" s="54">
        <v>2</v>
      </c>
      <c r="D84" s="54"/>
      <c r="E84" s="54"/>
      <c r="F84" s="54">
        <v>2</v>
      </c>
      <c r="G84" s="241">
        <v>1.5</v>
      </c>
      <c r="H84" s="53">
        <v>2500</v>
      </c>
      <c r="I84" s="53"/>
      <c r="J84" s="73"/>
    </row>
    <row r="85" spans="1:10" ht="15">
      <c r="A85" s="43" t="s">
        <v>143</v>
      </c>
      <c r="B85" s="54">
        <v>6</v>
      </c>
      <c r="C85" s="54">
        <v>5</v>
      </c>
      <c r="D85" s="54">
        <v>1</v>
      </c>
      <c r="E85" s="54">
        <v>3</v>
      </c>
      <c r="F85" s="54">
        <v>1</v>
      </c>
      <c r="G85" s="238">
        <v>5</v>
      </c>
      <c r="H85" s="73">
        <v>2506</v>
      </c>
      <c r="I85" s="73">
        <v>1</v>
      </c>
      <c r="J85" s="73">
        <v>1</v>
      </c>
    </row>
    <row r="86" spans="1:10" ht="15">
      <c r="A86" s="43" t="s">
        <v>144</v>
      </c>
      <c r="B86" s="54">
        <v>24</v>
      </c>
      <c r="C86" s="54">
        <v>22</v>
      </c>
      <c r="D86" s="54">
        <v>6</v>
      </c>
      <c r="E86" s="54">
        <v>6</v>
      </c>
      <c r="F86" s="54">
        <v>10</v>
      </c>
      <c r="G86" s="241">
        <v>20.5</v>
      </c>
      <c r="H86" s="73">
        <v>2269</v>
      </c>
      <c r="I86" s="73">
        <v>1</v>
      </c>
      <c r="J86" s="73">
        <v>1</v>
      </c>
    </row>
    <row r="87" spans="1:10" ht="15" customHeight="1">
      <c r="A87" s="135"/>
      <c r="B87" s="136"/>
      <c r="C87" s="136"/>
      <c r="D87" s="136"/>
      <c r="E87" s="136"/>
      <c r="F87" s="136"/>
      <c r="G87" s="136"/>
      <c r="H87" s="136"/>
      <c r="I87" s="136"/>
      <c r="J87" s="137"/>
    </row>
    <row r="88" spans="1:10" ht="15">
      <c r="A88" s="43" t="s">
        <v>145</v>
      </c>
      <c r="B88" s="54">
        <v>4</v>
      </c>
      <c r="C88" s="54">
        <v>2</v>
      </c>
      <c r="D88" s="54"/>
      <c r="E88" s="54">
        <v>2</v>
      </c>
      <c r="F88" s="54"/>
      <c r="G88" s="54">
        <v>1.5</v>
      </c>
      <c r="H88" s="54">
        <v>2974</v>
      </c>
      <c r="I88" s="53"/>
      <c r="J88" s="53"/>
    </row>
    <row r="89" spans="1:10" ht="15">
      <c r="A89" s="43" t="s">
        <v>146</v>
      </c>
      <c r="B89" s="54">
        <v>1</v>
      </c>
      <c r="C89" s="54">
        <v>1</v>
      </c>
      <c r="D89" s="54"/>
      <c r="E89" s="54"/>
      <c r="F89" s="54">
        <v>1</v>
      </c>
      <c r="G89" s="54">
        <v>1</v>
      </c>
      <c r="H89" s="54">
        <v>2467</v>
      </c>
      <c r="I89" s="53"/>
      <c r="J89" s="53"/>
    </row>
    <row r="90" spans="1:10" ht="15">
      <c r="A90" s="43" t="s">
        <v>147</v>
      </c>
      <c r="B90" s="54">
        <v>8</v>
      </c>
      <c r="C90" s="54">
        <v>6</v>
      </c>
      <c r="D90" s="54"/>
      <c r="E90" s="54">
        <v>4</v>
      </c>
      <c r="F90" s="54">
        <v>2</v>
      </c>
      <c r="G90" s="54">
        <v>4.5</v>
      </c>
      <c r="H90" s="54">
        <v>1541</v>
      </c>
      <c r="I90" s="53"/>
      <c r="J90" s="53"/>
    </row>
    <row r="91" spans="1:10" ht="15">
      <c r="A91" s="43" t="s">
        <v>148</v>
      </c>
      <c r="B91" s="54">
        <v>4</v>
      </c>
      <c r="C91" s="54">
        <v>4</v>
      </c>
      <c r="D91" s="54">
        <v>1</v>
      </c>
      <c r="E91" s="54">
        <v>2</v>
      </c>
      <c r="F91" s="54">
        <v>1</v>
      </c>
      <c r="G91" s="54">
        <v>2.75</v>
      </c>
      <c r="H91" s="54">
        <v>1512</v>
      </c>
      <c r="I91" s="53"/>
      <c r="J91" s="53"/>
    </row>
    <row r="92" spans="1:10" ht="15">
      <c r="A92" s="43" t="s">
        <v>149</v>
      </c>
      <c r="B92" s="86">
        <v>3</v>
      </c>
      <c r="C92" s="86">
        <v>2</v>
      </c>
      <c r="D92" s="86">
        <v>1</v>
      </c>
      <c r="E92" s="86">
        <v>1</v>
      </c>
      <c r="F92" s="86"/>
      <c r="G92" s="86">
        <v>2</v>
      </c>
      <c r="H92" s="86">
        <v>2095</v>
      </c>
      <c r="I92" s="53"/>
      <c r="J92" s="53"/>
    </row>
    <row r="93" spans="1:10" ht="15">
      <c r="A93" s="43" t="s">
        <v>150</v>
      </c>
      <c r="B93" s="54">
        <v>4</v>
      </c>
      <c r="C93" s="54">
        <v>4</v>
      </c>
      <c r="D93" s="54"/>
      <c r="E93" s="54">
        <v>1</v>
      </c>
      <c r="F93" s="54">
        <v>3</v>
      </c>
      <c r="G93" s="54">
        <v>3</v>
      </c>
      <c r="H93" s="54">
        <v>1920</v>
      </c>
      <c r="I93" s="53"/>
      <c r="J93" s="53"/>
    </row>
    <row r="94" spans="1:10" ht="15">
      <c r="A94" s="43" t="s">
        <v>151</v>
      </c>
      <c r="B94" s="54">
        <v>2</v>
      </c>
      <c r="C94" s="54">
        <v>2</v>
      </c>
      <c r="D94" s="54"/>
      <c r="E94" s="54">
        <v>2</v>
      </c>
      <c r="F94" s="54"/>
      <c r="G94" s="54">
        <v>2</v>
      </c>
      <c r="H94" s="54">
        <v>2400</v>
      </c>
      <c r="I94" s="53"/>
      <c r="J94" s="53"/>
    </row>
    <row r="95" spans="1:10" ht="15">
      <c r="A95" s="43" t="s">
        <v>329</v>
      </c>
      <c r="B95" s="54">
        <v>2</v>
      </c>
      <c r="C95" s="54">
        <v>2</v>
      </c>
      <c r="D95" s="54"/>
      <c r="E95" s="54">
        <v>2</v>
      </c>
      <c r="F95" s="54"/>
      <c r="G95" s="54">
        <v>1.5</v>
      </c>
      <c r="H95" s="54">
        <v>1498</v>
      </c>
      <c r="I95" s="53"/>
      <c r="J95" s="53"/>
    </row>
    <row r="96" spans="1:10" ht="15">
      <c r="A96" s="43" t="s">
        <v>330</v>
      </c>
      <c r="B96" s="54">
        <v>3</v>
      </c>
      <c r="C96" s="54">
        <v>3</v>
      </c>
      <c r="D96" s="54"/>
      <c r="E96" s="54">
        <v>3</v>
      </c>
      <c r="F96" s="54"/>
      <c r="G96" s="54">
        <v>2.5</v>
      </c>
      <c r="H96" s="54">
        <v>2196</v>
      </c>
      <c r="I96" s="53"/>
      <c r="J96" s="53"/>
    </row>
    <row r="97" spans="1:10" ht="15">
      <c r="A97" s="43" t="s">
        <v>152</v>
      </c>
      <c r="B97" s="54">
        <v>10</v>
      </c>
      <c r="C97" s="54">
        <v>7</v>
      </c>
      <c r="D97" s="54">
        <v>5</v>
      </c>
      <c r="E97" s="54">
        <v>2</v>
      </c>
      <c r="F97" s="54"/>
      <c r="G97" s="54">
        <v>7</v>
      </c>
      <c r="H97" s="54">
        <v>2456</v>
      </c>
      <c r="I97" s="53"/>
      <c r="J97" s="53"/>
    </row>
    <row r="98" spans="1:10" ht="15">
      <c r="A98" s="43" t="s">
        <v>153</v>
      </c>
      <c r="B98" s="54">
        <v>8</v>
      </c>
      <c r="C98" s="54">
        <v>6</v>
      </c>
      <c r="D98" s="54">
        <v>6</v>
      </c>
      <c r="E98" s="54"/>
      <c r="F98" s="54"/>
      <c r="G98" s="54">
        <v>6</v>
      </c>
      <c r="H98" s="54">
        <v>2300</v>
      </c>
      <c r="I98" s="53">
        <v>1</v>
      </c>
      <c r="J98" s="53">
        <v>1</v>
      </c>
    </row>
    <row r="99" spans="1:10" ht="15">
      <c r="A99" s="43" t="s">
        <v>154</v>
      </c>
      <c r="B99" s="54">
        <f aca="true" t="shared" si="1" ref="B99:G99">SUM(B88:B98)</f>
        <v>49</v>
      </c>
      <c r="C99" s="54">
        <f t="shared" si="1"/>
        <v>39</v>
      </c>
      <c r="D99" s="54">
        <f t="shared" si="1"/>
        <v>13</v>
      </c>
      <c r="E99" s="54">
        <f t="shared" si="1"/>
        <v>19</v>
      </c>
      <c r="F99" s="54">
        <f t="shared" si="1"/>
        <v>7</v>
      </c>
      <c r="G99" s="54">
        <f t="shared" si="1"/>
        <v>33.75</v>
      </c>
      <c r="H99" s="54">
        <v>2123</v>
      </c>
      <c r="I99" s="53">
        <v>1</v>
      </c>
      <c r="J99" s="53">
        <v>1</v>
      </c>
    </row>
    <row r="100" spans="1:10" ht="15" customHeight="1">
      <c r="A100" s="135"/>
      <c r="B100" s="145"/>
      <c r="C100" s="145"/>
      <c r="D100" s="145"/>
      <c r="E100" s="145"/>
      <c r="F100" s="145"/>
      <c r="G100" s="145"/>
      <c r="H100" s="145"/>
      <c r="I100" s="145"/>
      <c r="J100" s="146"/>
    </row>
    <row r="101" spans="1:10" ht="15">
      <c r="A101" s="43" t="s">
        <v>155</v>
      </c>
      <c r="B101" s="87">
        <v>2</v>
      </c>
      <c r="C101" s="87">
        <v>2</v>
      </c>
      <c r="D101" s="87">
        <v>1</v>
      </c>
      <c r="E101" s="87">
        <v>1</v>
      </c>
      <c r="F101" s="87"/>
      <c r="G101" s="87">
        <v>2</v>
      </c>
      <c r="H101" s="87">
        <v>2117</v>
      </c>
      <c r="I101" s="77"/>
      <c r="J101" s="77"/>
    </row>
    <row r="102" spans="1:10" ht="15">
      <c r="A102" s="43" t="s">
        <v>156</v>
      </c>
      <c r="B102" s="78">
        <v>5</v>
      </c>
      <c r="C102" s="78">
        <v>3</v>
      </c>
      <c r="D102" s="78">
        <v>1</v>
      </c>
      <c r="E102" s="78"/>
      <c r="F102" s="78">
        <v>2</v>
      </c>
      <c r="G102" s="78">
        <v>2.75</v>
      </c>
      <c r="H102" s="78">
        <v>2551</v>
      </c>
      <c r="I102" s="53"/>
      <c r="J102" s="53"/>
    </row>
    <row r="103" spans="1:10" ht="15">
      <c r="A103" s="43" t="s">
        <v>157</v>
      </c>
      <c r="B103" s="78">
        <v>3</v>
      </c>
      <c r="C103" s="78">
        <v>2</v>
      </c>
      <c r="D103" s="78">
        <v>2</v>
      </c>
      <c r="E103" s="78"/>
      <c r="F103" s="78"/>
      <c r="G103" s="78">
        <v>1.5</v>
      </c>
      <c r="H103" s="78">
        <v>2787</v>
      </c>
      <c r="I103" s="53"/>
      <c r="J103" s="53"/>
    </row>
    <row r="104" spans="1:10" ht="15">
      <c r="A104" s="43" t="s">
        <v>158</v>
      </c>
      <c r="B104" s="78">
        <v>4</v>
      </c>
      <c r="C104" s="78">
        <v>4</v>
      </c>
      <c r="D104" s="78"/>
      <c r="E104" s="78">
        <v>4</v>
      </c>
      <c r="F104" s="78"/>
      <c r="G104" s="78">
        <v>3.5</v>
      </c>
      <c r="H104" s="78">
        <v>2547</v>
      </c>
      <c r="I104" s="53"/>
      <c r="J104" s="53"/>
    </row>
    <row r="105" spans="1:10" ht="15">
      <c r="A105" s="43" t="s">
        <v>159</v>
      </c>
      <c r="B105" s="54">
        <v>6</v>
      </c>
      <c r="C105" s="53">
        <v>5</v>
      </c>
      <c r="D105" s="54"/>
      <c r="E105" s="54">
        <v>1</v>
      </c>
      <c r="F105" s="54">
        <v>4</v>
      </c>
      <c r="G105" s="54">
        <v>3.5</v>
      </c>
      <c r="H105" s="54">
        <v>2439</v>
      </c>
      <c r="I105" s="53"/>
      <c r="J105" s="53"/>
    </row>
    <row r="106" spans="1:10" ht="15">
      <c r="A106" s="43" t="s">
        <v>160</v>
      </c>
      <c r="B106" s="79">
        <v>5</v>
      </c>
      <c r="C106" s="79">
        <v>5</v>
      </c>
      <c r="D106" s="79">
        <v>1</v>
      </c>
      <c r="E106" s="79">
        <v>4</v>
      </c>
      <c r="F106" s="79"/>
      <c r="G106" s="80" t="s">
        <v>317</v>
      </c>
      <c r="H106" s="79">
        <v>2770</v>
      </c>
      <c r="I106" s="81"/>
      <c r="J106" s="81"/>
    </row>
    <row r="107" spans="1:10" ht="15">
      <c r="A107" s="43" t="s">
        <v>161</v>
      </c>
      <c r="B107" s="54">
        <v>4</v>
      </c>
      <c r="C107" s="53">
        <v>3</v>
      </c>
      <c r="D107" s="54"/>
      <c r="E107" s="54">
        <v>3</v>
      </c>
      <c r="F107" s="54"/>
      <c r="G107" s="54">
        <v>2.5</v>
      </c>
      <c r="H107" s="54">
        <v>2687</v>
      </c>
      <c r="I107" s="53"/>
      <c r="J107" s="53"/>
    </row>
    <row r="108" spans="1:10" ht="15">
      <c r="A108" s="43" t="s">
        <v>162</v>
      </c>
      <c r="B108" s="78">
        <v>7</v>
      </c>
      <c r="C108" s="78">
        <v>5</v>
      </c>
      <c r="D108" s="78">
        <v>1</v>
      </c>
      <c r="E108" s="78">
        <v>4</v>
      </c>
      <c r="F108" s="78"/>
      <c r="G108" s="78">
        <v>3.75</v>
      </c>
      <c r="H108" s="78">
        <v>2492</v>
      </c>
      <c r="I108" s="53"/>
      <c r="J108" s="53"/>
    </row>
    <row r="109" spans="1:10" ht="15">
      <c r="A109" s="43" t="s">
        <v>163</v>
      </c>
      <c r="B109" s="86">
        <v>6</v>
      </c>
      <c r="C109" s="86">
        <v>5</v>
      </c>
      <c r="D109" s="86">
        <v>1</v>
      </c>
      <c r="E109" s="86">
        <v>1</v>
      </c>
      <c r="F109" s="86">
        <v>3</v>
      </c>
      <c r="G109" s="86">
        <v>4.25</v>
      </c>
      <c r="H109" s="86">
        <v>2265</v>
      </c>
      <c r="I109" s="81"/>
      <c r="J109" s="81"/>
    </row>
    <row r="110" spans="1:10" ht="15">
      <c r="A110" s="43" t="s">
        <v>164</v>
      </c>
      <c r="B110" s="81">
        <v>21</v>
      </c>
      <c r="C110" s="81">
        <v>14</v>
      </c>
      <c r="D110" s="81">
        <v>12</v>
      </c>
      <c r="E110" s="81">
        <v>2</v>
      </c>
      <c r="F110" s="81"/>
      <c r="G110" s="81">
        <v>13.25</v>
      </c>
      <c r="H110" s="81">
        <v>2706</v>
      </c>
      <c r="I110" s="81">
        <v>1</v>
      </c>
      <c r="J110" s="81">
        <v>1</v>
      </c>
    </row>
    <row r="111" spans="1:10" ht="15">
      <c r="A111" s="43" t="s">
        <v>165</v>
      </c>
      <c r="B111" s="82">
        <f>SUM(B101:B110)</f>
        <v>63</v>
      </c>
      <c r="C111" s="82">
        <f>SUM(C101:C110)</f>
        <v>48</v>
      </c>
      <c r="D111" s="82">
        <f>SUM(D101:D110)</f>
        <v>19</v>
      </c>
      <c r="E111" s="82">
        <f>SUM(E101:E110)</f>
        <v>20</v>
      </c>
      <c r="F111" s="82">
        <f>SUM(F101:F110)</f>
        <v>9</v>
      </c>
      <c r="G111" s="82">
        <v>41.25</v>
      </c>
      <c r="H111" s="83">
        <f>SUM(H101:H110)/10</f>
        <v>2536.1</v>
      </c>
      <c r="I111" s="82">
        <f>SUM(I101:I110)</f>
        <v>1</v>
      </c>
      <c r="J111" s="82">
        <f>SUM(J101:J110)</f>
        <v>1</v>
      </c>
    </row>
    <row r="112" spans="1:10" ht="15" customHeight="1">
      <c r="A112" s="135"/>
      <c r="B112" s="136"/>
      <c r="C112" s="136"/>
      <c r="D112" s="136"/>
      <c r="E112" s="136"/>
      <c r="F112" s="136"/>
      <c r="G112" s="136"/>
      <c r="H112" s="136"/>
      <c r="I112" s="136"/>
      <c r="J112" s="137"/>
    </row>
    <row r="113" spans="1:10" ht="15">
      <c r="A113" s="43" t="s">
        <v>166</v>
      </c>
      <c r="B113" s="54">
        <v>2</v>
      </c>
      <c r="C113" s="54">
        <v>2</v>
      </c>
      <c r="D113" s="54">
        <v>2</v>
      </c>
      <c r="E113" s="54"/>
      <c r="F113" s="54"/>
      <c r="G113" s="54">
        <v>2</v>
      </c>
      <c r="H113" s="54">
        <v>3405</v>
      </c>
      <c r="I113" s="53"/>
      <c r="J113" s="53"/>
    </row>
    <row r="114" spans="1:10" ht="15">
      <c r="A114" s="43" t="s">
        <v>167</v>
      </c>
      <c r="B114" s="54">
        <v>7</v>
      </c>
      <c r="C114" s="54">
        <v>7</v>
      </c>
      <c r="D114" s="54">
        <v>1</v>
      </c>
      <c r="E114" s="54">
        <v>3</v>
      </c>
      <c r="F114" s="54">
        <v>3</v>
      </c>
      <c r="G114" s="54">
        <v>6</v>
      </c>
      <c r="H114" s="54">
        <v>2108</v>
      </c>
      <c r="I114" s="54"/>
      <c r="J114" s="54"/>
    </row>
    <row r="115" spans="1:10" ht="15">
      <c r="A115" s="43" t="s">
        <v>168</v>
      </c>
      <c r="B115" s="54">
        <v>3</v>
      </c>
      <c r="C115" s="54">
        <v>1</v>
      </c>
      <c r="D115" s="54">
        <v>1</v>
      </c>
      <c r="E115" s="54"/>
      <c r="F115" s="54"/>
      <c r="G115" s="54">
        <v>1</v>
      </c>
      <c r="H115" s="54">
        <v>3020</v>
      </c>
      <c r="I115" s="53"/>
      <c r="J115" s="53"/>
    </row>
    <row r="116" spans="1:10" ht="15">
      <c r="A116" s="43" t="s">
        <v>169</v>
      </c>
      <c r="B116" s="54">
        <v>5</v>
      </c>
      <c r="C116" s="54">
        <v>4</v>
      </c>
      <c r="D116" s="54"/>
      <c r="E116" s="54">
        <v>3</v>
      </c>
      <c r="F116" s="54">
        <v>1</v>
      </c>
      <c r="G116" s="54">
        <v>3.5</v>
      </c>
      <c r="H116" s="54">
        <v>2579</v>
      </c>
      <c r="I116" s="53"/>
      <c r="J116" s="53"/>
    </row>
    <row r="117" spans="1:10" ht="15">
      <c r="A117" s="43" t="s">
        <v>170</v>
      </c>
      <c r="B117" s="54">
        <v>7</v>
      </c>
      <c r="C117" s="54">
        <v>5</v>
      </c>
      <c r="D117" s="54"/>
      <c r="E117" s="54">
        <v>3</v>
      </c>
      <c r="F117" s="54">
        <v>2</v>
      </c>
      <c r="G117" s="54">
        <v>4</v>
      </c>
      <c r="H117" s="54">
        <v>2561</v>
      </c>
      <c r="I117" s="53"/>
      <c r="J117" s="53"/>
    </row>
    <row r="118" spans="1:10" ht="15">
      <c r="A118" s="43" t="s">
        <v>171</v>
      </c>
      <c r="B118" s="54">
        <v>4</v>
      </c>
      <c r="C118" s="54">
        <v>3</v>
      </c>
      <c r="D118" s="54">
        <v>2</v>
      </c>
      <c r="E118" s="54">
        <v>1</v>
      </c>
      <c r="F118" s="54"/>
      <c r="G118" s="54">
        <v>2.75</v>
      </c>
      <c r="H118" s="54">
        <v>3080</v>
      </c>
      <c r="I118" s="53"/>
      <c r="J118" s="53"/>
    </row>
    <row r="119" spans="1:10" ht="15">
      <c r="A119" s="43" t="s">
        <v>172</v>
      </c>
      <c r="B119" s="54">
        <v>4</v>
      </c>
      <c r="C119" s="54">
        <v>4</v>
      </c>
      <c r="D119" s="54">
        <v>2</v>
      </c>
      <c r="E119" s="54">
        <v>1</v>
      </c>
      <c r="F119" s="54">
        <v>1</v>
      </c>
      <c r="G119" s="54">
        <v>4</v>
      </c>
      <c r="H119" s="54">
        <v>2860</v>
      </c>
      <c r="I119" s="53"/>
      <c r="J119" s="53"/>
    </row>
    <row r="120" spans="1:10" ht="15">
      <c r="A120" s="43" t="s">
        <v>173</v>
      </c>
      <c r="B120" s="54">
        <v>3</v>
      </c>
      <c r="C120" s="54">
        <v>3</v>
      </c>
      <c r="D120" s="54">
        <v>2</v>
      </c>
      <c r="E120" s="54"/>
      <c r="F120" s="54">
        <v>1</v>
      </c>
      <c r="G120" s="54">
        <v>2.5</v>
      </c>
      <c r="H120" s="54">
        <v>1770</v>
      </c>
      <c r="I120" s="53"/>
      <c r="J120" s="53"/>
    </row>
    <row r="121" spans="1:10" ht="15">
      <c r="A121" s="43" t="s">
        <v>174</v>
      </c>
      <c r="B121" s="54">
        <v>3</v>
      </c>
      <c r="C121" s="54">
        <v>3</v>
      </c>
      <c r="D121" s="54">
        <v>2</v>
      </c>
      <c r="E121" s="54">
        <v>1</v>
      </c>
      <c r="F121" s="54"/>
      <c r="G121" s="54">
        <v>2.5</v>
      </c>
      <c r="H121" s="54">
        <v>3000</v>
      </c>
      <c r="I121" s="53"/>
      <c r="J121" s="53"/>
    </row>
    <row r="122" spans="1:10" ht="15">
      <c r="A122" s="43" t="s">
        <v>175</v>
      </c>
      <c r="B122" s="54">
        <v>3</v>
      </c>
      <c r="C122" s="54">
        <v>2</v>
      </c>
      <c r="D122" s="54">
        <v>1</v>
      </c>
      <c r="E122" s="54"/>
      <c r="F122" s="54">
        <v>1</v>
      </c>
      <c r="G122" s="54">
        <v>1.5</v>
      </c>
      <c r="H122" s="54">
        <v>2182</v>
      </c>
      <c r="I122" s="53"/>
      <c r="J122" s="53"/>
    </row>
    <row r="123" spans="1:10" ht="15">
      <c r="A123" s="43" t="s">
        <v>176</v>
      </c>
      <c r="B123" s="54">
        <v>5</v>
      </c>
      <c r="C123" s="54">
        <v>4</v>
      </c>
      <c r="D123" s="54">
        <v>1</v>
      </c>
      <c r="E123" s="54">
        <v>3</v>
      </c>
      <c r="F123" s="54"/>
      <c r="G123" s="54">
        <v>3.5</v>
      </c>
      <c r="H123" s="54">
        <v>1862</v>
      </c>
      <c r="I123" s="73"/>
      <c r="J123" s="73"/>
    </row>
    <row r="124" spans="1:10" ht="15">
      <c r="A124" s="43" t="s">
        <v>177</v>
      </c>
      <c r="B124" s="54">
        <v>5</v>
      </c>
      <c r="C124" s="54">
        <v>3</v>
      </c>
      <c r="D124" s="54">
        <v>1</v>
      </c>
      <c r="E124" s="54">
        <v>2</v>
      </c>
      <c r="F124" s="54"/>
      <c r="G124" s="54">
        <v>2.5</v>
      </c>
      <c r="H124" s="54">
        <v>2519</v>
      </c>
      <c r="I124" s="53"/>
      <c r="J124" s="53"/>
    </row>
    <row r="125" spans="1:10" ht="15">
      <c r="A125" s="43" t="s">
        <v>178</v>
      </c>
      <c r="B125" s="86">
        <v>16</v>
      </c>
      <c r="C125" s="86">
        <v>10</v>
      </c>
      <c r="D125" s="86">
        <v>1</v>
      </c>
      <c r="E125" s="86">
        <v>9</v>
      </c>
      <c r="F125" s="86"/>
      <c r="G125" s="86">
        <v>10</v>
      </c>
      <c r="H125" s="86">
        <v>2978</v>
      </c>
      <c r="I125" s="88"/>
      <c r="J125" s="88"/>
    </row>
    <row r="126" spans="1:10" ht="15">
      <c r="A126" s="43" t="s">
        <v>179</v>
      </c>
      <c r="B126" s="54">
        <v>1</v>
      </c>
      <c r="C126" s="54">
        <v>1</v>
      </c>
      <c r="D126" s="54">
        <v>1</v>
      </c>
      <c r="E126" s="54"/>
      <c r="F126" s="54"/>
      <c r="G126" s="54">
        <v>1</v>
      </c>
      <c r="H126" s="54">
        <v>3000</v>
      </c>
      <c r="I126" s="53"/>
      <c r="J126" s="53"/>
    </row>
    <row r="127" spans="1:10" ht="15">
      <c r="A127" s="43" t="s">
        <v>180</v>
      </c>
      <c r="B127" s="54">
        <f aca="true" t="shared" si="2" ref="B127:G127">SUM(B113:B126)</f>
        <v>68</v>
      </c>
      <c r="C127" s="54">
        <f t="shared" si="2"/>
        <v>52</v>
      </c>
      <c r="D127" s="54">
        <f t="shared" si="2"/>
        <v>17</v>
      </c>
      <c r="E127" s="54">
        <f t="shared" si="2"/>
        <v>26</v>
      </c>
      <c r="F127" s="54">
        <f t="shared" si="2"/>
        <v>9</v>
      </c>
      <c r="G127" s="54">
        <f t="shared" si="2"/>
        <v>46.75</v>
      </c>
      <c r="H127" s="54">
        <v>2637</v>
      </c>
      <c r="I127" s="53"/>
      <c r="J127" s="53"/>
    </row>
    <row r="128" spans="1:10" ht="15" customHeight="1">
      <c r="A128" s="135"/>
      <c r="B128" s="136"/>
      <c r="C128" s="136"/>
      <c r="D128" s="136"/>
      <c r="E128" s="136"/>
      <c r="F128" s="136"/>
      <c r="G128" s="136"/>
      <c r="H128" s="136"/>
      <c r="I128" s="136"/>
      <c r="J128" s="137"/>
    </row>
    <row r="129" spans="1:10" ht="15">
      <c r="A129" s="43" t="s">
        <v>181</v>
      </c>
      <c r="B129" s="54">
        <v>5</v>
      </c>
      <c r="C129" s="54">
        <v>4</v>
      </c>
      <c r="D129" s="54">
        <v>2</v>
      </c>
      <c r="E129" s="54">
        <v>1</v>
      </c>
      <c r="F129" s="54">
        <v>1</v>
      </c>
      <c r="G129" s="54">
        <v>3</v>
      </c>
      <c r="H129" s="54">
        <v>2363</v>
      </c>
      <c r="I129" s="53"/>
      <c r="J129" s="53"/>
    </row>
    <row r="130" spans="1:10" ht="15">
      <c r="A130" s="43" t="s">
        <v>182</v>
      </c>
      <c r="B130" s="54">
        <v>5</v>
      </c>
      <c r="C130" s="54">
        <v>3</v>
      </c>
      <c r="D130" s="54"/>
      <c r="E130" s="54">
        <v>3</v>
      </c>
      <c r="F130" s="54"/>
      <c r="G130" s="54">
        <v>2.25</v>
      </c>
      <c r="H130" s="54">
        <v>2190</v>
      </c>
      <c r="I130" s="53"/>
      <c r="J130" s="53"/>
    </row>
    <row r="131" spans="1:10" ht="15">
      <c r="A131" s="43" t="s">
        <v>183</v>
      </c>
      <c r="B131" s="54">
        <v>3</v>
      </c>
      <c r="C131" s="54">
        <v>3</v>
      </c>
      <c r="D131" s="54"/>
      <c r="E131" s="54">
        <v>1</v>
      </c>
      <c r="F131" s="54">
        <v>2</v>
      </c>
      <c r="G131" s="89">
        <v>2.75</v>
      </c>
      <c r="H131" s="54">
        <v>2700</v>
      </c>
      <c r="I131" s="53"/>
      <c r="J131" s="53"/>
    </row>
    <row r="132" spans="1:10" ht="15">
      <c r="A132" s="43" t="s">
        <v>184</v>
      </c>
      <c r="B132" s="54">
        <v>3</v>
      </c>
      <c r="C132" s="54">
        <v>3</v>
      </c>
      <c r="D132" s="54">
        <v>1</v>
      </c>
      <c r="E132" s="54">
        <v>2</v>
      </c>
      <c r="F132" s="54"/>
      <c r="G132" s="54">
        <v>2.5</v>
      </c>
      <c r="H132" s="54">
        <v>2200</v>
      </c>
      <c r="I132" s="53"/>
      <c r="J132" s="53"/>
    </row>
    <row r="133" spans="1:10" ht="15">
      <c r="A133" s="43" t="s">
        <v>185</v>
      </c>
      <c r="B133" s="84">
        <v>7</v>
      </c>
      <c r="C133" s="84">
        <v>6</v>
      </c>
      <c r="D133" s="84">
        <v>3</v>
      </c>
      <c r="E133" s="84">
        <v>2</v>
      </c>
      <c r="F133" s="84">
        <v>1</v>
      </c>
      <c r="G133" s="84">
        <v>4.95</v>
      </c>
      <c r="H133" s="84">
        <v>2291</v>
      </c>
      <c r="I133" s="53"/>
      <c r="J133" s="53"/>
    </row>
    <row r="134" spans="1:10" ht="15">
      <c r="A134" s="43" t="s">
        <v>186</v>
      </c>
      <c r="B134" s="84">
        <v>6</v>
      </c>
      <c r="C134" s="84">
        <v>5</v>
      </c>
      <c r="D134" s="84">
        <v>2</v>
      </c>
      <c r="E134" s="84">
        <v>2</v>
      </c>
      <c r="F134" s="84">
        <v>1</v>
      </c>
      <c r="G134" s="84">
        <v>5</v>
      </c>
      <c r="H134" s="54">
        <v>2612</v>
      </c>
      <c r="I134" s="53"/>
      <c r="J134" s="53"/>
    </row>
    <row r="135" spans="1:10" ht="15">
      <c r="A135" s="43" t="s">
        <v>187</v>
      </c>
      <c r="B135" s="54">
        <v>4</v>
      </c>
      <c r="C135" s="54">
        <v>4</v>
      </c>
      <c r="D135" s="54">
        <v>1</v>
      </c>
      <c r="E135" s="54">
        <v>1</v>
      </c>
      <c r="F135" s="54">
        <v>2</v>
      </c>
      <c r="G135" s="54">
        <v>2.5</v>
      </c>
      <c r="H135" s="54">
        <v>1512</v>
      </c>
      <c r="I135" s="53"/>
      <c r="J135" s="53"/>
    </row>
    <row r="136" spans="1:10" ht="15">
      <c r="A136" s="43" t="s">
        <v>188</v>
      </c>
      <c r="B136" s="54">
        <v>6</v>
      </c>
      <c r="C136" s="54">
        <v>5</v>
      </c>
      <c r="D136" s="54">
        <v>1</v>
      </c>
      <c r="E136" s="54">
        <v>3</v>
      </c>
      <c r="F136" s="54">
        <v>1</v>
      </c>
      <c r="G136" s="54">
        <v>4.75</v>
      </c>
      <c r="H136" s="54">
        <v>2398</v>
      </c>
      <c r="I136" s="53"/>
      <c r="J136" s="53"/>
    </row>
    <row r="137" spans="1:10" ht="15">
      <c r="A137" s="43" t="s">
        <v>189</v>
      </c>
      <c r="B137" s="90">
        <v>10</v>
      </c>
      <c r="C137" s="90">
        <v>7</v>
      </c>
      <c r="D137" s="90">
        <v>2</v>
      </c>
      <c r="E137" s="90">
        <v>4</v>
      </c>
      <c r="F137" s="90">
        <v>1</v>
      </c>
      <c r="G137" s="90">
        <v>6</v>
      </c>
      <c r="H137" s="90">
        <v>2952</v>
      </c>
      <c r="I137" s="91"/>
      <c r="J137" s="91"/>
    </row>
    <row r="138" spans="1:10" ht="15">
      <c r="A138" s="43" t="s">
        <v>190</v>
      </c>
      <c r="B138" s="54">
        <v>5</v>
      </c>
      <c r="C138" s="54">
        <v>4</v>
      </c>
      <c r="D138" s="54">
        <v>4</v>
      </c>
      <c r="E138" s="54"/>
      <c r="F138" s="54"/>
      <c r="G138" s="54">
        <v>3</v>
      </c>
      <c r="H138" s="54">
        <v>2522</v>
      </c>
      <c r="I138" s="53"/>
      <c r="J138" s="53"/>
    </row>
    <row r="139" spans="1:10" ht="15">
      <c r="A139" s="43" t="s">
        <v>191</v>
      </c>
      <c r="B139" s="54">
        <v>3</v>
      </c>
      <c r="C139" s="54">
        <v>3</v>
      </c>
      <c r="D139" s="54"/>
      <c r="E139" s="54">
        <v>2</v>
      </c>
      <c r="F139" s="54">
        <v>1</v>
      </c>
      <c r="G139" s="54">
        <v>3</v>
      </c>
      <c r="H139" s="54">
        <v>1816</v>
      </c>
      <c r="I139" s="53"/>
      <c r="J139" s="53"/>
    </row>
    <row r="140" spans="1:10" ht="15">
      <c r="A140" s="43" t="s">
        <v>192</v>
      </c>
      <c r="B140" s="54">
        <v>5</v>
      </c>
      <c r="C140" s="54">
        <v>4</v>
      </c>
      <c r="D140" s="54"/>
      <c r="E140" s="54">
        <v>3</v>
      </c>
      <c r="F140" s="54">
        <v>1</v>
      </c>
      <c r="G140" s="54">
        <v>4</v>
      </c>
      <c r="H140" s="54">
        <v>2730</v>
      </c>
      <c r="I140" s="53"/>
      <c r="J140" s="53"/>
    </row>
    <row r="141" spans="1:10" ht="15">
      <c r="A141" s="43" t="s">
        <v>337</v>
      </c>
      <c r="B141" s="54">
        <v>6</v>
      </c>
      <c r="C141" s="54">
        <v>4</v>
      </c>
      <c r="D141" s="54">
        <v>4</v>
      </c>
      <c r="E141" s="54"/>
      <c r="F141" s="54"/>
      <c r="G141" s="54">
        <v>4</v>
      </c>
      <c r="H141" s="54">
        <v>2588</v>
      </c>
      <c r="I141" s="53"/>
      <c r="J141" s="53"/>
    </row>
    <row r="142" spans="1:10" ht="15">
      <c r="A142" s="43" t="s">
        <v>194</v>
      </c>
      <c r="B142" s="54">
        <v>3</v>
      </c>
      <c r="C142" s="54">
        <v>2</v>
      </c>
      <c r="D142" s="54"/>
      <c r="E142" s="54">
        <v>1</v>
      </c>
      <c r="F142" s="54">
        <v>1</v>
      </c>
      <c r="G142" s="54">
        <v>1.75</v>
      </c>
      <c r="H142" s="54">
        <v>2279</v>
      </c>
      <c r="I142" s="53"/>
      <c r="J142" s="53"/>
    </row>
    <row r="143" spans="1:10" ht="15">
      <c r="A143" s="43" t="s">
        <v>195</v>
      </c>
      <c r="B143" s="54">
        <v>9</v>
      </c>
      <c r="C143" s="54">
        <v>7</v>
      </c>
      <c r="D143" s="54">
        <v>3</v>
      </c>
      <c r="E143" s="54">
        <v>1</v>
      </c>
      <c r="F143" s="54">
        <v>3</v>
      </c>
      <c r="G143" s="54">
        <v>4.3</v>
      </c>
      <c r="H143" s="54">
        <v>2100</v>
      </c>
      <c r="I143" s="53"/>
      <c r="J143" s="53"/>
    </row>
    <row r="144" spans="1:10" ht="15">
      <c r="A144" s="43" t="s">
        <v>196</v>
      </c>
      <c r="B144" s="54">
        <v>7</v>
      </c>
      <c r="C144" s="54">
        <v>5</v>
      </c>
      <c r="D144" s="54">
        <v>2</v>
      </c>
      <c r="E144" s="54">
        <v>1</v>
      </c>
      <c r="F144" s="54">
        <v>2</v>
      </c>
      <c r="G144" s="54">
        <v>3.53</v>
      </c>
      <c r="H144" s="54">
        <v>2716</v>
      </c>
      <c r="I144" s="53"/>
      <c r="J144" s="53"/>
    </row>
    <row r="145" spans="1:10" ht="15">
      <c r="A145" s="43" t="s">
        <v>197</v>
      </c>
      <c r="B145" s="54">
        <v>3</v>
      </c>
      <c r="C145" s="54">
        <v>2</v>
      </c>
      <c r="D145" s="54">
        <v>1</v>
      </c>
      <c r="E145" s="54">
        <v>1</v>
      </c>
      <c r="F145" s="54"/>
      <c r="G145" s="54">
        <v>2</v>
      </c>
      <c r="H145" s="54">
        <v>3880</v>
      </c>
      <c r="I145" s="53">
        <v>1</v>
      </c>
      <c r="J145" s="92">
        <v>1</v>
      </c>
    </row>
    <row r="146" spans="1:10" ht="15">
      <c r="A146" s="43" t="s">
        <v>198</v>
      </c>
      <c r="B146" s="54">
        <f aca="true" t="shared" si="3" ref="B146:J146">SUM(B129:B145)</f>
        <v>90</v>
      </c>
      <c r="C146" s="54">
        <f t="shared" si="3"/>
        <v>71</v>
      </c>
      <c r="D146" s="54">
        <f t="shared" si="3"/>
        <v>26</v>
      </c>
      <c r="E146" s="54">
        <f t="shared" si="3"/>
        <v>28</v>
      </c>
      <c r="F146" s="54">
        <f t="shared" si="3"/>
        <v>17</v>
      </c>
      <c r="G146" s="54">
        <f t="shared" si="3"/>
        <v>59.28</v>
      </c>
      <c r="H146" s="54">
        <v>2461</v>
      </c>
      <c r="I146" s="53">
        <f t="shared" si="3"/>
        <v>1</v>
      </c>
      <c r="J146" s="53">
        <f t="shared" si="3"/>
        <v>1</v>
      </c>
    </row>
    <row r="147" spans="1:10" ht="15" customHeight="1">
      <c r="A147" s="144"/>
      <c r="B147" s="145"/>
      <c r="C147" s="145"/>
      <c r="D147" s="145"/>
      <c r="E147" s="145"/>
      <c r="F147" s="145"/>
      <c r="G147" s="145"/>
      <c r="H147" s="145"/>
      <c r="I147" s="145"/>
      <c r="J147" s="146"/>
    </row>
    <row r="148" spans="1:10" ht="15">
      <c r="A148" s="43" t="s">
        <v>199</v>
      </c>
      <c r="B148" s="86">
        <v>147</v>
      </c>
      <c r="C148" s="86">
        <v>119</v>
      </c>
      <c r="D148" s="86">
        <v>50</v>
      </c>
      <c r="E148" s="86">
        <v>36</v>
      </c>
      <c r="F148" s="86">
        <v>33</v>
      </c>
      <c r="G148" s="86">
        <v>117.5</v>
      </c>
      <c r="H148" s="86">
        <v>2322</v>
      </c>
      <c r="I148" s="88">
        <v>3</v>
      </c>
      <c r="J148" s="88">
        <v>3</v>
      </c>
    </row>
    <row r="149" spans="1:10" ht="15" customHeight="1">
      <c r="A149" s="152"/>
      <c r="B149" s="153"/>
      <c r="C149" s="153"/>
      <c r="D149" s="153"/>
      <c r="E149" s="153"/>
      <c r="F149" s="153"/>
      <c r="G149" s="153"/>
      <c r="H149" s="153"/>
      <c r="I149" s="153"/>
      <c r="J149" s="154"/>
    </row>
    <row r="150" spans="1:10" ht="15">
      <c r="A150" s="43" t="s">
        <v>200</v>
      </c>
      <c r="B150" s="86">
        <v>4</v>
      </c>
      <c r="C150" s="86">
        <v>4</v>
      </c>
      <c r="D150" s="86">
        <v>1</v>
      </c>
      <c r="E150" s="86"/>
      <c r="F150" s="86">
        <v>3</v>
      </c>
      <c r="G150" s="86">
        <v>3</v>
      </c>
      <c r="H150" s="236">
        <v>2135</v>
      </c>
      <c r="I150" s="88"/>
      <c r="J150" s="88"/>
    </row>
    <row r="151" spans="1:10" ht="15">
      <c r="A151" s="43" t="s">
        <v>201</v>
      </c>
      <c r="B151" s="54">
        <v>4</v>
      </c>
      <c r="C151" s="54">
        <v>3</v>
      </c>
      <c r="D151" s="54">
        <v>1</v>
      </c>
      <c r="E151" s="54">
        <v>2</v>
      </c>
      <c r="F151" s="54"/>
      <c r="G151" s="54">
        <v>3</v>
      </c>
      <c r="H151" s="238">
        <v>3413</v>
      </c>
      <c r="I151" s="53"/>
      <c r="J151" s="53"/>
    </row>
    <row r="152" spans="1:10" ht="15">
      <c r="A152" s="43" t="s">
        <v>202</v>
      </c>
      <c r="B152" s="54">
        <v>7</v>
      </c>
      <c r="C152" s="54">
        <v>5</v>
      </c>
      <c r="D152" s="54">
        <v>2</v>
      </c>
      <c r="E152" s="54">
        <v>2</v>
      </c>
      <c r="F152" s="54">
        <v>1</v>
      </c>
      <c r="G152" s="54">
        <v>4</v>
      </c>
      <c r="H152" s="238">
        <v>3272</v>
      </c>
      <c r="I152" s="53"/>
      <c r="J152" s="53"/>
    </row>
    <row r="153" spans="1:10" ht="15">
      <c r="A153" s="43" t="s">
        <v>203</v>
      </c>
      <c r="B153" s="54">
        <v>6</v>
      </c>
      <c r="C153" s="54">
        <v>5</v>
      </c>
      <c r="D153" s="54">
        <v>2</v>
      </c>
      <c r="E153" s="54">
        <v>1</v>
      </c>
      <c r="F153" s="54">
        <v>2</v>
      </c>
      <c r="G153" s="54">
        <v>5</v>
      </c>
      <c r="H153" s="238">
        <v>2390</v>
      </c>
      <c r="I153" s="53"/>
      <c r="J153" s="53"/>
    </row>
    <row r="154" spans="1:10" ht="15">
      <c r="A154" s="43" t="s">
        <v>204</v>
      </c>
      <c r="B154" s="86">
        <v>4</v>
      </c>
      <c r="C154" s="86">
        <v>3</v>
      </c>
      <c r="D154" s="86">
        <v>1</v>
      </c>
      <c r="E154" s="86"/>
      <c r="F154" s="86">
        <v>2</v>
      </c>
      <c r="G154" s="86">
        <v>2</v>
      </c>
      <c r="H154" s="236">
        <v>1855.38</v>
      </c>
      <c r="I154" s="88"/>
      <c r="J154" s="88"/>
    </row>
    <row r="155" spans="1:10" ht="15">
      <c r="A155" s="43" t="s">
        <v>205</v>
      </c>
      <c r="B155" s="54">
        <v>15</v>
      </c>
      <c r="C155" s="54">
        <v>11</v>
      </c>
      <c r="D155" s="54">
        <v>9</v>
      </c>
      <c r="E155" s="54">
        <v>2</v>
      </c>
      <c r="F155" s="54"/>
      <c r="G155" s="54">
        <v>11.75</v>
      </c>
      <c r="H155" s="238">
        <v>2514.35</v>
      </c>
      <c r="I155" s="53"/>
      <c r="J155" s="53"/>
    </row>
    <row r="156" spans="1:10" ht="15">
      <c r="A156" s="43" t="s">
        <v>206</v>
      </c>
      <c r="B156" s="54">
        <v>5</v>
      </c>
      <c r="C156" s="54">
        <v>4</v>
      </c>
      <c r="D156" s="54">
        <v>4</v>
      </c>
      <c r="E156" s="54"/>
      <c r="F156" s="54"/>
      <c r="G156" s="54">
        <v>4</v>
      </c>
      <c r="H156" s="238">
        <v>2300.3</v>
      </c>
      <c r="I156" s="53">
        <v>1</v>
      </c>
      <c r="J156" s="53">
        <v>0.5</v>
      </c>
    </row>
    <row r="157" spans="1:10" ht="15">
      <c r="A157" s="43" t="s">
        <v>207</v>
      </c>
      <c r="B157" s="54">
        <f aca="true" t="shared" si="4" ref="B157:G157">SUM(B150:B156)</f>
        <v>45</v>
      </c>
      <c r="C157" s="54">
        <f t="shared" si="4"/>
        <v>35</v>
      </c>
      <c r="D157" s="54">
        <f t="shared" si="4"/>
        <v>20</v>
      </c>
      <c r="E157" s="54">
        <f t="shared" si="4"/>
        <v>7</v>
      </c>
      <c r="F157" s="54">
        <f t="shared" si="4"/>
        <v>8</v>
      </c>
      <c r="G157" s="54">
        <f t="shared" si="4"/>
        <v>32.75</v>
      </c>
      <c r="H157" s="238">
        <f>SUM(H150:H156)/7</f>
        <v>2554.2900000000004</v>
      </c>
      <c r="I157" s="53">
        <v>1</v>
      </c>
      <c r="J157" s="53">
        <v>0.5</v>
      </c>
    </row>
    <row r="158" spans="1:10" ht="15" customHeight="1">
      <c r="A158" s="135"/>
      <c r="B158" s="136"/>
      <c r="C158" s="136"/>
      <c r="D158" s="136"/>
      <c r="E158" s="136"/>
      <c r="F158" s="136"/>
      <c r="G158" s="136"/>
      <c r="H158" s="136"/>
      <c r="I158" s="136"/>
      <c r="J158" s="137"/>
    </row>
    <row r="159" spans="1:10" ht="15">
      <c r="A159" s="43" t="s">
        <v>208</v>
      </c>
      <c r="B159" s="93">
        <v>2</v>
      </c>
      <c r="C159" s="93">
        <v>2</v>
      </c>
      <c r="D159" s="93"/>
      <c r="E159" s="93"/>
      <c r="F159" s="93">
        <v>2</v>
      </c>
      <c r="G159" s="93">
        <v>2</v>
      </c>
      <c r="H159" s="93">
        <v>1985</v>
      </c>
      <c r="I159" s="94"/>
      <c r="J159" s="94"/>
    </row>
    <row r="160" spans="1:10" ht="15">
      <c r="A160" s="43" t="s">
        <v>209</v>
      </c>
      <c r="B160" s="86">
        <v>6</v>
      </c>
      <c r="C160" s="86">
        <v>6</v>
      </c>
      <c r="D160" s="86">
        <v>1</v>
      </c>
      <c r="E160" s="86">
        <v>2</v>
      </c>
      <c r="F160" s="86">
        <v>3</v>
      </c>
      <c r="G160" s="86">
        <v>6</v>
      </c>
      <c r="H160" s="86">
        <v>2100</v>
      </c>
      <c r="I160" s="88"/>
      <c r="J160" s="88"/>
    </row>
    <row r="161" spans="1:10" ht="15">
      <c r="A161" s="43" t="s">
        <v>210</v>
      </c>
      <c r="B161" s="54">
        <v>7</v>
      </c>
      <c r="C161" s="54">
        <v>7</v>
      </c>
      <c r="D161" s="54">
        <v>3</v>
      </c>
      <c r="E161" s="54">
        <v>2</v>
      </c>
      <c r="F161" s="54">
        <v>2</v>
      </c>
      <c r="G161" s="54">
        <v>7</v>
      </c>
      <c r="H161" s="54">
        <v>3211</v>
      </c>
      <c r="I161" s="53"/>
      <c r="J161" s="53"/>
    </row>
    <row r="162" spans="1:10" ht="15">
      <c r="A162" s="43" t="s">
        <v>211</v>
      </c>
      <c r="B162" s="86">
        <v>5</v>
      </c>
      <c r="C162" s="86">
        <v>3</v>
      </c>
      <c r="D162" s="86">
        <v>1</v>
      </c>
      <c r="E162" s="86">
        <v>1</v>
      </c>
      <c r="F162" s="86">
        <v>1</v>
      </c>
      <c r="G162" s="86">
        <v>2.5</v>
      </c>
      <c r="H162" s="86">
        <v>2302</v>
      </c>
      <c r="I162" s="88"/>
      <c r="J162" s="88"/>
    </row>
    <row r="163" spans="1:10" ht="15">
      <c r="A163" s="43" t="s">
        <v>212</v>
      </c>
      <c r="B163" s="54">
        <v>3</v>
      </c>
      <c r="C163" s="54">
        <v>2</v>
      </c>
      <c r="D163" s="54">
        <v>1</v>
      </c>
      <c r="E163" s="54"/>
      <c r="F163" s="54">
        <v>1</v>
      </c>
      <c r="G163" s="54">
        <v>2</v>
      </c>
      <c r="H163" s="54">
        <v>2431</v>
      </c>
      <c r="I163" s="53"/>
      <c r="J163" s="53"/>
    </row>
    <row r="164" spans="1:10" ht="15">
      <c r="A164" s="43" t="s">
        <v>213</v>
      </c>
      <c r="B164" s="54">
        <v>2</v>
      </c>
      <c r="C164" s="54">
        <v>2</v>
      </c>
      <c r="D164" s="54">
        <v>2</v>
      </c>
      <c r="E164" s="54"/>
      <c r="F164" s="54"/>
      <c r="G164" s="54">
        <v>2</v>
      </c>
      <c r="H164" s="54">
        <v>3527</v>
      </c>
      <c r="I164" s="53"/>
      <c r="J164" s="53"/>
    </row>
    <row r="165" spans="1:10" ht="15">
      <c r="A165" s="43" t="s">
        <v>214</v>
      </c>
      <c r="B165" s="54">
        <v>2</v>
      </c>
      <c r="C165" s="54">
        <v>2</v>
      </c>
      <c r="D165" s="54"/>
      <c r="E165" s="54">
        <v>1</v>
      </c>
      <c r="F165" s="54">
        <v>1</v>
      </c>
      <c r="G165" s="54">
        <v>1.75</v>
      </c>
      <c r="H165" s="54">
        <v>2340</v>
      </c>
      <c r="I165" s="53"/>
      <c r="J165" s="53"/>
    </row>
    <row r="166" spans="1:10" ht="15">
      <c r="A166" s="43" t="s">
        <v>215</v>
      </c>
      <c r="B166" s="54">
        <v>4</v>
      </c>
      <c r="C166" s="54">
        <v>4</v>
      </c>
      <c r="D166" s="54"/>
      <c r="E166" s="54">
        <v>4</v>
      </c>
      <c r="F166" s="54"/>
      <c r="G166" s="54">
        <v>3</v>
      </c>
      <c r="H166" s="238">
        <v>1879</v>
      </c>
      <c r="I166" s="53"/>
      <c r="J166" s="53"/>
    </row>
    <row r="167" spans="1:10" ht="15">
      <c r="A167" s="43" t="s">
        <v>216</v>
      </c>
      <c r="B167" s="86">
        <v>1</v>
      </c>
      <c r="C167" s="86">
        <v>1</v>
      </c>
      <c r="D167" s="86">
        <v>1</v>
      </c>
      <c r="E167" s="86"/>
      <c r="F167" s="86"/>
      <c r="G167" s="86">
        <v>1</v>
      </c>
      <c r="H167" s="86">
        <v>3370</v>
      </c>
      <c r="I167" s="88"/>
      <c r="J167" s="88"/>
    </row>
    <row r="168" spans="1:10" ht="15">
      <c r="A168" s="43" t="s">
        <v>217</v>
      </c>
      <c r="B168" s="54">
        <v>3</v>
      </c>
      <c r="C168" s="54">
        <v>1</v>
      </c>
      <c r="D168" s="54"/>
      <c r="E168" s="54"/>
      <c r="F168" s="54">
        <v>1</v>
      </c>
      <c r="G168" s="89">
        <v>0.5</v>
      </c>
      <c r="H168" s="54">
        <v>1459</v>
      </c>
      <c r="I168" s="53"/>
      <c r="J168" s="53"/>
    </row>
    <row r="169" spans="1:10" ht="15">
      <c r="A169" s="43" t="s">
        <v>218</v>
      </c>
      <c r="B169" s="54">
        <v>14</v>
      </c>
      <c r="C169" s="54">
        <v>12</v>
      </c>
      <c r="D169" s="54">
        <v>4</v>
      </c>
      <c r="E169" s="54">
        <v>5</v>
      </c>
      <c r="F169" s="54">
        <v>3</v>
      </c>
      <c r="G169" s="54">
        <v>12</v>
      </c>
      <c r="H169" s="54">
        <v>2360</v>
      </c>
      <c r="I169" s="53">
        <v>1</v>
      </c>
      <c r="J169" s="53">
        <v>1</v>
      </c>
    </row>
    <row r="170" spans="1:10" ht="15">
      <c r="A170" s="43" t="s">
        <v>219</v>
      </c>
      <c r="B170" s="54">
        <f aca="true" t="shared" si="5" ref="B170:G170">SUM(B159:B169)</f>
        <v>49</v>
      </c>
      <c r="C170" s="54">
        <f t="shared" si="5"/>
        <v>42</v>
      </c>
      <c r="D170" s="54">
        <f t="shared" si="5"/>
        <v>13</v>
      </c>
      <c r="E170" s="54">
        <f t="shared" si="5"/>
        <v>15</v>
      </c>
      <c r="F170" s="54">
        <f t="shared" si="5"/>
        <v>14</v>
      </c>
      <c r="G170" s="54">
        <f t="shared" si="5"/>
        <v>39.75</v>
      </c>
      <c r="H170" s="54">
        <v>2451</v>
      </c>
      <c r="I170" s="53">
        <f>SUM(I159:I169)</f>
        <v>1</v>
      </c>
      <c r="J170" s="53">
        <f>SUM(J159:J169)</f>
        <v>1</v>
      </c>
    </row>
    <row r="171" spans="1:10" ht="15" customHeight="1">
      <c r="A171" s="135"/>
      <c r="B171" s="136"/>
      <c r="C171" s="136"/>
      <c r="D171" s="136"/>
      <c r="E171" s="136"/>
      <c r="F171" s="136"/>
      <c r="G171" s="136"/>
      <c r="H171" s="136"/>
      <c r="I171" s="136"/>
      <c r="J171" s="137"/>
    </row>
    <row r="172" spans="1:10" ht="15">
      <c r="A172" s="43" t="s">
        <v>220</v>
      </c>
      <c r="B172" s="54">
        <v>3</v>
      </c>
      <c r="C172" s="54">
        <v>3</v>
      </c>
      <c r="D172" s="54"/>
      <c r="E172" s="54">
        <v>3</v>
      </c>
      <c r="F172" s="54"/>
      <c r="G172" s="54">
        <v>3</v>
      </c>
      <c r="H172" s="54">
        <v>1948</v>
      </c>
      <c r="I172" s="53"/>
      <c r="J172" s="53"/>
    </row>
    <row r="173" spans="1:10" ht="15">
      <c r="A173" s="43" t="s">
        <v>221</v>
      </c>
      <c r="B173" s="54">
        <v>5</v>
      </c>
      <c r="C173" s="54">
        <v>5</v>
      </c>
      <c r="D173" s="54">
        <v>1</v>
      </c>
      <c r="E173" s="54"/>
      <c r="F173" s="54">
        <v>4</v>
      </c>
      <c r="G173" s="54">
        <v>3</v>
      </c>
      <c r="H173" s="54">
        <v>2650</v>
      </c>
      <c r="I173" s="53"/>
      <c r="J173" s="53"/>
    </row>
    <row r="174" spans="1:10" ht="15">
      <c r="A174" s="43" t="s">
        <v>222</v>
      </c>
      <c r="B174" s="54">
        <v>7</v>
      </c>
      <c r="C174" s="54">
        <v>5</v>
      </c>
      <c r="D174" s="54">
        <v>3</v>
      </c>
      <c r="E174" s="54"/>
      <c r="F174" s="54">
        <v>2</v>
      </c>
      <c r="G174" s="54">
        <v>3.5</v>
      </c>
      <c r="H174" s="54">
        <v>2421</v>
      </c>
      <c r="I174" s="53"/>
      <c r="J174" s="53"/>
    </row>
    <row r="175" spans="1:10" ht="15">
      <c r="A175" s="43" t="s">
        <v>331</v>
      </c>
      <c r="B175" s="54">
        <v>7</v>
      </c>
      <c r="C175" s="54">
        <v>5</v>
      </c>
      <c r="D175" s="54">
        <v>2</v>
      </c>
      <c r="E175" s="54">
        <v>2</v>
      </c>
      <c r="F175" s="54">
        <v>1</v>
      </c>
      <c r="G175" s="54">
        <v>4.75</v>
      </c>
      <c r="H175" s="54">
        <v>2659</v>
      </c>
      <c r="I175" s="53"/>
      <c r="J175" s="53"/>
    </row>
    <row r="176" spans="1:10" ht="15">
      <c r="A176" s="43" t="s">
        <v>223</v>
      </c>
      <c r="B176" s="54">
        <v>2</v>
      </c>
      <c r="C176" s="54">
        <v>2</v>
      </c>
      <c r="D176" s="54">
        <v>1</v>
      </c>
      <c r="E176" s="54"/>
      <c r="F176" s="54">
        <v>1</v>
      </c>
      <c r="G176" s="54">
        <v>2</v>
      </c>
      <c r="H176" s="54">
        <v>2500</v>
      </c>
      <c r="I176" s="53"/>
      <c r="J176" s="53"/>
    </row>
    <row r="177" spans="1:10" ht="15">
      <c r="A177" s="43" t="s">
        <v>224</v>
      </c>
      <c r="B177" s="54">
        <v>10</v>
      </c>
      <c r="C177" s="54">
        <v>8</v>
      </c>
      <c r="D177" s="54">
        <v>3</v>
      </c>
      <c r="E177" s="54">
        <v>3</v>
      </c>
      <c r="F177" s="54">
        <v>2</v>
      </c>
      <c r="G177" s="54">
        <v>7</v>
      </c>
      <c r="H177" s="54">
        <v>2169</v>
      </c>
      <c r="I177" s="53"/>
      <c r="J177" s="53"/>
    </row>
    <row r="178" spans="1:10" ht="15">
      <c r="A178" s="43" t="s">
        <v>225</v>
      </c>
      <c r="B178" s="54">
        <v>6</v>
      </c>
      <c r="C178" s="54">
        <v>6</v>
      </c>
      <c r="D178" s="54">
        <v>1</v>
      </c>
      <c r="E178" s="54">
        <v>4</v>
      </c>
      <c r="F178" s="54">
        <v>1</v>
      </c>
      <c r="G178" s="54">
        <v>5.5</v>
      </c>
      <c r="H178" s="54">
        <v>2267</v>
      </c>
      <c r="I178" s="53"/>
      <c r="J178" s="53"/>
    </row>
    <row r="179" spans="1:10" ht="15">
      <c r="A179" s="43" t="s">
        <v>226</v>
      </c>
      <c r="B179" s="54">
        <v>4</v>
      </c>
      <c r="C179" s="54">
        <v>3</v>
      </c>
      <c r="D179" s="54">
        <v>2</v>
      </c>
      <c r="E179" s="54">
        <v>1</v>
      </c>
      <c r="F179" s="54"/>
      <c r="G179" s="54">
        <v>3</v>
      </c>
      <c r="H179" s="54">
        <v>2350</v>
      </c>
      <c r="I179" s="53">
        <v>1</v>
      </c>
      <c r="J179" s="53">
        <v>1</v>
      </c>
    </row>
    <row r="180" spans="1:10" ht="15">
      <c r="A180" s="43" t="s">
        <v>227</v>
      </c>
      <c r="B180" s="54">
        <f>SUM(B172:B179)</f>
        <v>44</v>
      </c>
      <c r="C180" s="54">
        <f>SUM(C172:C179)</f>
        <v>37</v>
      </c>
      <c r="D180" s="54">
        <f>SUM(D172:D179)</f>
        <v>13</v>
      </c>
      <c r="E180" s="54">
        <f>SUM(E172:E179)</f>
        <v>13</v>
      </c>
      <c r="F180" s="54">
        <f>SUM(F172:F179)</f>
        <v>11</v>
      </c>
      <c r="G180" s="54">
        <v>31.75</v>
      </c>
      <c r="H180" s="54">
        <v>2370</v>
      </c>
      <c r="I180" s="53">
        <v>1</v>
      </c>
      <c r="J180" s="53">
        <v>1</v>
      </c>
    </row>
    <row r="181" spans="1:10" ht="15" customHeight="1">
      <c r="A181" s="144"/>
      <c r="B181" s="145"/>
      <c r="C181" s="145"/>
      <c r="D181" s="145"/>
      <c r="E181" s="145"/>
      <c r="F181" s="145"/>
      <c r="G181" s="145"/>
      <c r="H181" s="145"/>
      <c r="I181" s="145"/>
      <c r="J181" s="146"/>
    </row>
    <row r="182" spans="1:10" ht="15">
      <c r="A182" s="43" t="s">
        <v>228</v>
      </c>
      <c r="B182" s="86">
        <v>4</v>
      </c>
      <c r="C182" s="88">
        <v>3</v>
      </c>
      <c r="D182" s="86"/>
      <c r="E182" s="86">
        <v>2</v>
      </c>
      <c r="F182" s="86">
        <v>1</v>
      </c>
      <c r="G182" s="235">
        <v>1.75</v>
      </c>
      <c r="H182" s="86">
        <v>2002</v>
      </c>
      <c r="I182" s="88"/>
      <c r="J182" s="88"/>
    </row>
    <row r="183" spans="1:10" ht="15">
      <c r="A183" s="43" t="s">
        <v>229</v>
      </c>
      <c r="B183" s="86">
        <v>5</v>
      </c>
      <c r="C183" s="88">
        <v>4</v>
      </c>
      <c r="D183" s="86">
        <v>1</v>
      </c>
      <c r="E183" s="86">
        <v>1</v>
      </c>
      <c r="F183" s="86">
        <v>2</v>
      </c>
      <c r="G183" s="235">
        <v>2.75</v>
      </c>
      <c r="H183" s="86">
        <v>2258</v>
      </c>
      <c r="I183" s="88"/>
      <c r="J183" s="88"/>
    </row>
    <row r="184" spans="1:10" ht="15">
      <c r="A184" s="43" t="s">
        <v>230</v>
      </c>
      <c r="B184" s="86">
        <v>2</v>
      </c>
      <c r="C184" s="88">
        <v>2</v>
      </c>
      <c r="D184" s="86"/>
      <c r="E184" s="86"/>
      <c r="F184" s="86">
        <v>2</v>
      </c>
      <c r="G184" s="236">
        <v>2</v>
      </c>
      <c r="H184" s="86">
        <v>2500</v>
      </c>
      <c r="I184" s="88"/>
      <c r="J184" s="88"/>
    </row>
    <row r="185" spans="1:10" ht="15">
      <c r="A185" s="43" t="s">
        <v>231</v>
      </c>
      <c r="B185" s="86">
        <v>2</v>
      </c>
      <c r="C185" s="88">
        <v>2</v>
      </c>
      <c r="D185" s="86"/>
      <c r="E185" s="86">
        <v>1</v>
      </c>
      <c r="F185" s="86">
        <v>1</v>
      </c>
      <c r="G185" s="235">
        <v>1.6666666666666665</v>
      </c>
      <c r="H185" s="86">
        <v>2344</v>
      </c>
      <c r="I185" s="88"/>
      <c r="J185" s="88"/>
    </row>
    <row r="186" spans="1:10" ht="15">
      <c r="A186" s="43" t="s">
        <v>232</v>
      </c>
      <c r="B186" s="86">
        <v>3</v>
      </c>
      <c r="C186" s="88">
        <v>3</v>
      </c>
      <c r="D186" s="86">
        <v>2</v>
      </c>
      <c r="E186" s="86">
        <v>1</v>
      </c>
      <c r="F186" s="86"/>
      <c r="G186" s="236">
        <v>2</v>
      </c>
      <c r="H186" s="86">
        <v>2681</v>
      </c>
      <c r="I186" s="88"/>
      <c r="J186" s="88"/>
    </row>
    <row r="187" spans="1:10" ht="15">
      <c r="A187" s="43" t="s">
        <v>233</v>
      </c>
      <c r="B187" s="86">
        <v>2</v>
      </c>
      <c r="C187" s="88">
        <v>2</v>
      </c>
      <c r="D187" s="86">
        <v>1</v>
      </c>
      <c r="E187" s="86"/>
      <c r="F187" s="86">
        <v>1</v>
      </c>
      <c r="G187" s="236">
        <v>2</v>
      </c>
      <c r="H187" s="86">
        <v>2653</v>
      </c>
      <c r="I187" s="88"/>
      <c r="J187" s="88"/>
    </row>
    <row r="188" spans="1:10" ht="15">
      <c r="A188" s="43" t="s">
        <v>234</v>
      </c>
      <c r="B188" s="86">
        <v>8</v>
      </c>
      <c r="C188" s="88">
        <v>6</v>
      </c>
      <c r="D188" s="86">
        <v>1</v>
      </c>
      <c r="E188" s="86">
        <v>4</v>
      </c>
      <c r="F188" s="86">
        <v>1</v>
      </c>
      <c r="G188" s="236">
        <v>5</v>
      </c>
      <c r="H188" s="86">
        <v>2134</v>
      </c>
      <c r="I188" s="95"/>
      <c r="J188" s="88"/>
    </row>
    <row r="189" spans="1:10" ht="15">
      <c r="A189" s="43" t="s">
        <v>235</v>
      </c>
      <c r="B189" s="86">
        <v>3</v>
      </c>
      <c r="C189" s="88">
        <v>2</v>
      </c>
      <c r="D189" s="86">
        <v>1</v>
      </c>
      <c r="E189" s="86"/>
      <c r="F189" s="86">
        <v>1</v>
      </c>
      <c r="G189" s="236">
        <v>2</v>
      </c>
      <c r="H189" s="86">
        <v>2725</v>
      </c>
      <c r="I189" s="88">
        <v>1</v>
      </c>
      <c r="J189" s="88">
        <v>1</v>
      </c>
    </row>
    <row r="190" spans="1:10" ht="15">
      <c r="A190" s="43" t="s">
        <v>236</v>
      </c>
      <c r="B190" s="86">
        <f aca="true" t="shared" si="6" ref="B190:G190">SUM(B182:B189)</f>
        <v>29</v>
      </c>
      <c r="C190" s="86">
        <f t="shared" si="6"/>
        <v>24</v>
      </c>
      <c r="D190" s="86">
        <f t="shared" si="6"/>
        <v>6</v>
      </c>
      <c r="E190" s="86">
        <f t="shared" si="6"/>
        <v>9</v>
      </c>
      <c r="F190" s="86">
        <f t="shared" si="6"/>
        <v>9</v>
      </c>
      <c r="G190" s="235">
        <f t="shared" si="6"/>
        <v>19.166666666666664</v>
      </c>
      <c r="H190" s="236">
        <v>2412</v>
      </c>
      <c r="I190" s="88">
        <v>1</v>
      </c>
      <c r="J190" s="88">
        <v>1</v>
      </c>
    </row>
    <row r="191" spans="1:10" ht="15" customHeight="1">
      <c r="A191" s="155"/>
      <c r="B191" s="156"/>
      <c r="C191" s="156"/>
      <c r="D191" s="156"/>
      <c r="E191" s="156"/>
      <c r="F191" s="156"/>
      <c r="G191" s="156"/>
      <c r="H191" s="156"/>
      <c r="I191" s="156"/>
      <c r="J191" s="157"/>
    </row>
    <row r="192" spans="1:10" ht="15">
      <c r="A192" s="43" t="s">
        <v>237</v>
      </c>
      <c r="B192" s="53">
        <v>4</v>
      </c>
      <c r="C192" s="53">
        <v>3</v>
      </c>
      <c r="D192" s="53"/>
      <c r="E192" s="53">
        <v>1</v>
      </c>
      <c r="F192" s="53">
        <v>2</v>
      </c>
      <c r="G192" s="53">
        <v>2</v>
      </c>
      <c r="H192" s="237">
        <v>1850</v>
      </c>
      <c r="I192" s="53"/>
      <c r="J192" s="53"/>
    </row>
    <row r="193" spans="1:10" ht="15">
      <c r="A193" s="43" t="s">
        <v>238</v>
      </c>
      <c r="B193" s="53">
        <v>2</v>
      </c>
      <c r="C193" s="53">
        <v>1</v>
      </c>
      <c r="D193" s="53"/>
      <c r="E193" s="53">
        <v>1</v>
      </c>
      <c r="F193" s="53"/>
      <c r="G193" s="53">
        <v>1</v>
      </c>
      <c r="H193" s="237">
        <v>2700</v>
      </c>
      <c r="I193" s="53"/>
      <c r="J193" s="53"/>
    </row>
    <row r="194" spans="1:10" ht="15">
      <c r="A194" s="43" t="s">
        <v>332</v>
      </c>
      <c r="B194" s="53">
        <v>2</v>
      </c>
      <c r="C194" s="53">
        <v>2</v>
      </c>
      <c r="D194" s="53">
        <v>2</v>
      </c>
      <c r="E194" s="53"/>
      <c r="F194" s="53"/>
      <c r="G194" s="53">
        <v>2</v>
      </c>
      <c r="H194" s="237">
        <v>3750</v>
      </c>
      <c r="I194" s="53"/>
      <c r="J194" s="53"/>
    </row>
    <row r="195" spans="1:10" ht="15">
      <c r="A195" s="43" t="s">
        <v>239</v>
      </c>
      <c r="B195" s="53">
        <v>3</v>
      </c>
      <c r="C195" s="53">
        <v>2</v>
      </c>
      <c r="D195" s="53">
        <v>2</v>
      </c>
      <c r="E195" s="53"/>
      <c r="F195" s="53"/>
      <c r="G195" s="53">
        <v>2</v>
      </c>
      <c r="H195" s="237">
        <v>3850</v>
      </c>
      <c r="I195" s="53"/>
      <c r="J195" s="53"/>
    </row>
    <row r="196" spans="1:10" ht="15">
      <c r="A196" s="43" t="s">
        <v>240</v>
      </c>
      <c r="B196" s="53">
        <v>1</v>
      </c>
      <c r="C196" s="53">
        <v>1</v>
      </c>
      <c r="D196" s="53">
        <v>1</v>
      </c>
      <c r="E196" s="53"/>
      <c r="F196" s="53"/>
      <c r="G196" s="53">
        <v>1</v>
      </c>
      <c r="H196" s="237">
        <v>1927</v>
      </c>
      <c r="I196" s="53"/>
      <c r="J196" s="53"/>
    </row>
    <row r="197" spans="1:10" ht="15">
      <c r="A197" s="43" t="s">
        <v>241</v>
      </c>
      <c r="B197" s="53">
        <v>7</v>
      </c>
      <c r="C197" s="53">
        <v>5</v>
      </c>
      <c r="D197" s="53">
        <v>1</v>
      </c>
      <c r="E197" s="53">
        <v>2</v>
      </c>
      <c r="F197" s="53">
        <v>2</v>
      </c>
      <c r="G197" s="53">
        <v>3.75</v>
      </c>
      <c r="H197" s="237">
        <v>2447</v>
      </c>
      <c r="I197" s="53"/>
      <c r="J197" s="53"/>
    </row>
    <row r="198" spans="1:10" ht="15">
      <c r="A198" s="43" t="s">
        <v>242</v>
      </c>
      <c r="B198" s="53">
        <v>2</v>
      </c>
      <c r="C198" s="53">
        <v>2</v>
      </c>
      <c r="D198" s="53"/>
      <c r="E198" s="53">
        <v>1</v>
      </c>
      <c r="F198" s="53">
        <v>1</v>
      </c>
      <c r="G198" s="53">
        <v>1.5</v>
      </c>
      <c r="H198" s="237">
        <v>2612</v>
      </c>
      <c r="I198" s="53"/>
      <c r="J198" s="53"/>
    </row>
    <row r="199" spans="1:10" ht="15">
      <c r="A199" s="43" t="s">
        <v>243</v>
      </c>
      <c r="B199" s="53">
        <v>6</v>
      </c>
      <c r="C199" s="53">
        <v>5</v>
      </c>
      <c r="D199" s="53">
        <v>1</v>
      </c>
      <c r="E199" s="53">
        <v>2</v>
      </c>
      <c r="F199" s="53">
        <v>2</v>
      </c>
      <c r="G199" s="53">
        <v>3.25</v>
      </c>
      <c r="H199" s="237">
        <v>2890</v>
      </c>
      <c r="I199" s="53"/>
      <c r="J199" s="53"/>
    </row>
    <row r="200" spans="1:10" ht="15">
      <c r="A200" s="43" t="s">
        <v>244</v>
      </c>
      <c r="B200" s="53">
        <v>4</v>
      </c>
      <c r="C200" s="53">
        <v>4</v>
      </c>
      <c r="D200" s="53">
        <v>3</v>
      </c>
      <c r="E200" s="53"/>
      <c r="F200" s="53">
        <v>1</v>
      </c>
      <c r="G200" s="53">
        <v>3.5</v>
      </c>
      <c r="H200" s="237">
        <v>1951</v>
      </c>
      <c r="I200" s="53"/>
      <c r="J200" s="53"/>
    </row>
    <row r="201" spans="1:10" ht="15">
      <c r="A201" s="43" t="s">
        <v>245</v>
      </c>
      <c r="B201" s="53">
        <v>5</v>
      </c>
      <c r="C201" s="53">
        <v>5</v>
      </c>
      <c r="D201" s="53">
        <v>2</v>
      </c>
      <c r="E201" s="53">
        <v>1</v>
      </c>
      <c r="F201" s="53">
        <v>2</v>
      </c>
      <c r="G201" s="53">
        <v>3.5</v>
      </c>
      <c r="H201" s="237">
        <v>2714</v>
      </c>
      <c r="I201" s="53"/>
      <c r="J201" s="53"/>
    </row>
    <row r="202" spans="1:10" ht="15">
      <c r="A202" s="43" t="s">
        <v>246</v>
      </c>
      <c r="B202" s="53">
        <v>34</v>
      </c>
      <c r="C202" s="53">
        <v>21</v>
      </c>
      <c r="D202" s="53">
        <v>8</v>
      </c>
      <c r="E202" s="53">
        <v>11</v>
      </c>
      <c r="F202" s="53">
        <v>2</v>
      </c>
      <c r="G202" s="53">
        <v>21</v>
      </c>
      <c r="H202" s="237">
        <v>2931</v>
      </c>
      <c r="I202" s="53"/>
      <c r="J202" s="53"/>
    </row>
    <row r="203" spans="1:10" ht="15">
      <c r="A203" s="43" t="s">
        <v>247</v>
      </c>
      <c r="B203" s="53">
        <v>4</v>
      </c>
      <c r="C203" s="53">
        <v>3</v>
      </c>
      <c r="D203" s="53">
        <v>2</v>
      </c>
      <c r="E203" s="53"/>
      <c r="F203" s="53">
        <v>1</v>
      </c>
      <c r="G203" s="53">
        <v>2.75</v>
      </c>
      <c r="H203" s="237">
        <v>2500</v>
      </c>
      <c r="I203" s="53">
        <v>1</v>
      </c>
      <c r="J203" s="53">
        <v>1</v>
      </c>
    </row>
    <row r="204" spans="1:10" ht="15">
      <c r="A204" s="43" t="s">
        <v>248</v>
      </c>
      <c r="B204" s="53">
        <f>SUM(B192:B203)</f>
        <v>74</v>
      </c>
      <c r="C204" s="53">
        <f aca="true" t="shared" si="7" ref="C204:J204">SUM(C192:C203)</f>
        <v>54</v>
      </c>
      <c r="D204" s="53">
        <f t="shared" si="7"/>
        <v>22</v>
      </c>
      <c r="E204" s="53">
        <f t="shared" si="7"/>
        <v>19</v>
      </c>
      <c r="F204" s="53">
        <f t="shared" si="7"/>
        <v>13</v>
      </c>
      <c r="G204" s="53">
        <f t="shared" si="7"/>
        <v>47.25</v>
      </c>
      <c r="H204" s="237">
        <v>2676</v>
      </c>
      <c r="I204" s="53">
        <f t="shared" si="7"/>
        <v>1</v>
      </c>
      <c r="J204" s="53">
        <f t="shared" si="7"/>
        <v>1</v>
      </c>
    </row>
    <row r="205" spans="1:10" ht="15" customHeight="1">
      <c r="A205" s="135"/>
      <c r="B205" s="136"/>
      <c r="C205" s="136"/>
      <c r="D205" s="136"/>
      <c r="E205" s="136"/>
      <c r="F205" s="136"/>
      <c r="G205" s="136"/>
      <c r="H205" s="136"/>
      <c r="I205" s="136"/>
      <c r="J205" s="137"/>
    </row>
    <row r="206" spans="1:10" ht="15">
      <c r="A206" s="43" t="s">
        <v>249</v>
      </c>
      <c r="B206" s="54">
        <v>3</v>
      </c>
      <c r="C206" s="54">
        <v>3</v>
      </c>
      <c r="D206" s="54">
        <v>2</v>
      </c>
      <c r="E206" s="54"/>
      <c r="F206" s="54">
        <v>1</v>
      </c>
      <c r="G206" s="54">
        <v>3</v>
      </c>
      <c r="H206" s="54">
        <v>2771</v>
      </c>
      <c r="I206" s="53"/>
      <c r="J206" s="53"/>
    </row>
    <row r="207" spans="1:10" ht="15">
      <c r="A207" s="43" t="s">
        <v>250</v>
      </c>
      <c r="B207" s="54">
        <v>2</v>
      </c>
      <c r="C207" s="54">
        <v>2</v>
      </c>
      <c r="D207" s="54"/>
      <c r="E207" s="54">
        <v>1</v>
      </c>
      <c r="F207" s="54">
        <v>1</v>
      </c>
      <c r="G207" s="54">
        <v>2</v>
      </c>
      <c r="H207" s="54">
        <v>2460</v>
      </c>
      <c r="I207" s="53"/>
      <c r="J207" s="53"/>
    </row>
    <row r="208" spans="1:10" ht="15">
      <c r="A208" s="43" t="s">
        <v>251</v>
      </c>
      <c r="B208" s="54">
        <v>6</v>
      </c>
      <c r="C208" s="54">
        <v>6</v>
      </c>
      <c r="D208" s="54">
        <v>2</v>
      </c>
      <c r="E208" s="54">
        <v>1</v>
      </c>
      <c r="F208" s="54">
        <v>3</v>
      </c>
      <c r="G208" s="54">
        <v>4.5</v>
      </c>
      <c r="H208" s="54">
        <v>2540</v>
      </c>
      <c r="I208" s="53"/>
      <c r="J208" s="53"/>
    </row>
    <row r="209" spans="1:10" ht="15">
      <c r="A209" s="43" t="s">
        <v>252</v>
      </c>
      <c r="B209" s="54">
        <v>2</v>
      </c>
      <c r="C209" s="54">
        <v>2</v>
      </c>
      <c r="D209" s="54"/>
      <c r="E209" s="54">
        <v>1</v>
      </c>
      <c r="F209" s="54">
        <v>1</v>
      </c>
      <c r="G209" s="54">
        <v>1.5</v>
      </c>
      <c r="H209" s="54">
        <v>3051</v>
      </c>
      <c r="I209" s="53"/>
      <c r="J209" s="53"/>
    </row>
    <row r="210" spans="1:10" ht="15">
      <c r="A210" s="43" t="s">
        <v>253</v>
      </c>
      <c r="B210" s="54">
        <v>2</v>
      </c>
      <c r="C210" s="54">
        <v>2</v>
      </c>
      <c r="D210" s="54"/>
      <c r="E210" s="54">
        <v>1</v>
      </c>
      <c r="F210" s="54">
        <v>1</v>
      </c>
      <c r="G210" s="54">
        <v>1.75</v>
      </c>
      <c r="H210" s="54">
        <v>2262</v>
      </c>
      <c r="I210" s="53"/>
      <c r="J210" s="53"/>
    </row>
    <row r="211" spans="1:10" ht="15">
      <c r="A211" s="43" t="s">
        <v>254</v>
      </c>
      <c r="B211" s="54">
        <v>3</v>
      </c>
      <c r="C211" s="54">
        <v>3</v>
      </c>
      <c r="D211" s="54">
        <v>1</v>
      </c>
      <c r="E211" s="54">
        <v>2</v>
      </c>
      <c r="F211" s="54"/>
      <c r="G211" s="54">
        <v>2.25</v>
      </c>
      <c r="H211" s="54">
        <v>2691</v>
      </c>
      <c r="I211" s="53"/>
      <c r="J211" s="53"/>
    </row>
    <row r="212" spans="1:10" ht="15">
      <c r="A212" s="43" t="s">
        <v>255</v>
      </c>
      <c r="B212" s="54">
        <v>1</v>
      </c>
      <c r="C212" s="54">
        <v>1</v>
      </c>
      <c r="D212" s="54"/>
      <c r="E212" s="54">
        <v>1</v>
      </c>
      <c r="F212" s="54"/>
      <c r="G212" s="54">
        <v>1</v>
      </c>
      <c r="H212" s="54">
        <v>2084</v>
      </c>
      <c r="I212" s="53"/>
      <c r="J212" s="53"/>
    </row>
    <row r="213" spans="1:10" ht="15">
      <c r="A213" s="43" t="s">
        <v>256</v>
      </c>
      <c r="B213" s="54">
        <v>9</v>
      </c>
      <c r="C213" s="54">
        <v>8</v>
      </c>
      <c r="D213" s="54">
        <v>6</v>
      </c>
      <c r="E213" s="54">
        <v>1</v>
      </c>
      <c r="F213" s="54">
        <v>1</v>
      </c>
      <c r="G213" s="54">
        <v>8</v>
      </c>
      <c r="H213" s="54">
        <v>2209</v>
      </c>
      <c r="I213" s="53">
        <v>1</v>
      </c>
      <c r="J213" s="53">
        <v>1</v>
      </c>
    </row>
    <row r="214" spans="1:10" ht="15">
      <c r="A214" s="43" t="s">
        <v>257</v>
      </c>
      <c r="B214" s="54">
        <f>SUM(B206:B213)</f>
        <v>28</v>
      </c>
      <c r="C214" s="54">
        <f aca="true" t="shared" si="8" ref="C214:J214">SUM(C206:C213)</f>
        <v>27</v>
      </c>
      <c r="D214" s="54">
        <f t="shared" si="8"/>
        <v>11</v>
      </c>
      <c r="E214" s="54">
        <f t="shared" si="8"/>
        <v>8</v>
      </c>
      <c r="F214" s="54">
        <f t="shared" si="8"/>
        <v>8</v>
      </c>
      <c r="G214" s="54">
        <f t="shared" si="8"/>
        <v>24</v>
      </c>
      <c r="H214" s="54">
        <v>2508</v>
      </c>
      <c r="I214" s="54">
        <f t="shared" si="8"/>
        <v>1</v>
      </c>
      <c r="J214" s="54">
        <f t="shared" si="8"/>
        <v>1</v>
      </c>
    </row>
    <row r="215" spans="1:10" ht="15" customHeight="1">
      <c r="A215" s="135"/>
      <c r="B215" s="136"/>
      <c r="C215" s="136"/>
      <c r="D215" s="136"/>
      <c r="E215" s="136"/>
      <c r="F215" s="136"/>
      <c r="G215" s="136"/>
      <c r="H215" s="136"/>
      <c r="I215" s="136"/>
      <c r="J215" s="137"/>
    </row>
    <row r="216" spans="1:10" ht="15">
      <c r="A216" s="43" t="s">
        <v>258</v>
      </c>
      <c r="B216" s="54">
        <v>2</v>
      </c>
      <c r="C216" s="54">
        <v>2</v>
      </c>
      <c r="D216" s="54"/>
      <c r="E216" s="54"/>
      <c r="F216" s="54">
        <v>2</v>
      </c>
      <c r="G216" s="54">
        <v>1.5</v>
      </c>
      <c r="H216" s="54">
        <v>1980</v>
      </c>
      <c r="I216" s="53"/>
      <c r="J216" s="53"/>
    </row>
    <row r="217" spans="1:10" ht="15">
      <c r="A217" s="43" t="s">
        <v>259</v>
      </c>
      <c r="B217" s="54">
        <v>2</v>
      </c>
      <c r="C217" s="54">
        <v>2</v>
      </c>
      <c r="D217" s="54">
        <v>1</v>
      </c>
      <c r="E217" s="54"/>
      <c r="F217" s="54">
        <v>1</v>
      </c>
      <c r="G217" s="54">
        <v>1.25</v>
      </c>
      <c r="H217" s="54">
        <v>1699</v>
      </c>
      <c r="I217" s="53"/>
      <c r="J217" s="53"/>
    </row>
    <row r="218" spans="1:10" ht="15">
      <c r="A218" s="43" t="s">
        <v>260</v>
      </c>
      <c r="B218" s="54">
        <v>4</v>
      </c>
      <c r="C218" s="54">
        <v>4</v>
      </c>
      <c r="D218" s="54"/>
      <c r="E218" s="54">
        <v>3</v>
      </c>
      <c r="F218" s="54">
        <v>1</v>
      </c>
      <c r="G218" s="54">
        <v>3.25</v>
      </c>
      <c r="H218" s="54">
        <v>1935</v>
      </c>
      <c r="I218" s="53"/>
      <c r="J218" s="53"/>
    </row>
    <row r="219" spans="1:10" ht="15">
      <c r="A219" s="43" t="s">
        <v>261</v>
      </c>
      <c r="B219" s="86">
        <v>1</v>
      </c>
      <c r="C219" s="86">
        <v>1</v>
      </c>
      <c r="D219" s="86">
        <v>1</v>
      </c>
      <c r="E219" s="86"/>
      <c r="F219" s="86"/>
      <c r="G219" s="86">
        <v>1</v>
      </c>
      <c r="H219" s="96">
        <v>2000</v>
      </c>
      <c r="I219" s="88"/>
      <c r="J219" s="88"/>
    </row>
    <row r="220" spans="1:10" ht="15">
      <c r="A220" s="43" t="s">
        <v>262</v>
      </c>
      <c r="B220" s="54">
        <v>11</v>
      </c>
      <c r="C220" s="54">
        <v>8</v>
      </c>
      <c r="D220" s="54">
        <v>3</v>
      </c>
      <c r="E220" s="54">
        <v>3</v>
      </c>
      <c r="F220" s="54">
        <v>2</v>
      </c>
      <c r="G220" s="54">
        <v>6.5</v>
      </c>
      <c r="H220" s="54">
        <v>2093</v>
      </c>
      <c r="I220" s="53"/>
      <c r="J220" s="53"/>
    </row>
    <row r="221" spans="1:10" ht="15">
      <c r="A221" s="43" t="s">
        <v>263</v>
      </c>
      <c r="B221" s="54">
        <v>12</v>
      </c>
      <c r="C221" s="54">
        <v>8</v>
      </c>
      <c r="D221" s="54">
        <v>2</v>
      </c>
      <c r="E221" s="54">
        <v>6</v>
      </c>
      <c r="F221" s="54"/>
      <c r="G221" s="54">
        <v>8</v>
      </c>
      <c r="H221" s="54">
        <v>2466</v>
      </c>
      <c r="I221" s="53"/>
      <c r="J221" s="53"/>
    </row>
    <row r="222" spans="1:10" ht="15">
      <c r="A222" s="43" t="s">
        <v>264</v>
      </c>
      <c r="B222" s="54">
        <v>1</v>
      </c>
      <c r="C222" s="54">
        <v>1</v>
      </c>
      <c r="D222" s="54">
        <v>1</v>
      </c>
      <c r="E222" s="54"/>
      <c r="F222" s="54"/>
      <c r="G222" s="54">
        <v>0.5</v>
      </c>
      <c r="H222" s="54">
        <v>3500</v>
      </c>
      <c r="I222" s="53"/>
      <c r="J222" s="53"/>
    </row>
    <row r="223" spans="1:10" ht="15">
      <c r="A223" s="43" t="s">
        <v>265</v>
      </c>
      <c r="B223" s="54">
        <f aca="true" t="shared" si="9" ref="B223:G223">SUM(B216:B222)</f>
        <v>33</v>
      </c>
      <c r="C223" s="54">
        <f t="shared" si="9"/>
        <v>26</v>
      </c>
      <c r="D223" s="54">
        <f t="shared" si="9"/>
        <v>8</v>
      </c>
      <c r="E223" s="54">
        <f t="shared" si="9"/>
        <v>12</v>
      </c>
      <c r="F223" s="54">
        <f t="shared" si="9"/>
        <v>6</v>
      </c>
      <c r="G223" s="54">
        <f t="shared" si="9"/>
        <v>22</v>
      </c>
      <c r="H223" s="54">
        <f>AVERAGE(H216:H222)</f>
        <v>2239</v>
      </c>
      <c r="I223" s="53"/>
      <c r="J223" s="53"/>
    </row>
    <row r="224" spans="1:10" ht="15" customHeight="1">
      <c r="A224" s="135"/>
      <c r="B224" s="136"/>
      <c r="C224" s="136"/>
      <c r="D224" s="136"/>
      <c r="E224" s="136"/>
      <c r="F224" s="136"/>
      <c r="G224" s="136"/>
      <c r="H224" s="136"/>
      <c r="I224" s="136"/>
      <c r="J224" s="137"/>
    </row>
    <row r="225" spans="1:10" ht="15">
      <c r="A225" s="43" t="s">
        <v>266</v>
      </c>
      <c r="B225" s="54">
        <v>3</v>
      </c>
      <c r="C225" s="54">
        <v>3</v>
      </c>
      <c r="D225" s="54"/>
      <c r="E225" s="54">
        <v>2</v>
      </c>
      <c r="F225" s="54">
        <v>1</v>
      </c>
      <c r="G225" s="54">
        <v>2</v>
      </c>
      <c r="H225" s="54">
        <v>2761</v>
      </c>
      <c r="I225" s="53"/>
      <c r="J225" s="53"/>
    </row>
    <row r="226" spans="1:10" ht="15">
      <c r="A226" s="43" t="s">
        <v>267</v>
      </c>
      <c r="B226" s="54">
        <v>2</v>
      </c>
      <c r="C226" s="54">
        <v>1</v>
      </c>
      <c r="D226" s="54"/>
      <c r="E226" s="54"/>
      <c r="F226" s="54">
        <v>1</v>
      </c>
      <c r="G226" s="54">
        <v>1</v>
      </c>
      <c r="H226" s="54">
        <v>2700</v>
      </c>
      <c r="I226" s="53"/>
      <c r="J226" s="53"/>
    </row>
    <row r="227" spans="1:10" ht="15">
      <c r="A227" s="43" t="s">
        <v>268</v>
      </c>
      <c r="B227" s="54">
        <v>3</v>
      </c>
      <c r="C227" s="54">
        <v>3</v>
      </c>
      <c r="D227" s="54">
        <v>1</v>
      </c>
      <c r="E227" s="54">
        <v>2</v>
      </c>
      <c r="F227" s="54"/>
      <c r="G227" s="54">
        <v>2.5</v>
      </c>
      <c r="H227" s="54">
        <v>3062</v>
      </c>
      <c r="I227" s="53"/>
      <c r="J227" s="53"/>
    </row>
    <row r="228" spans="1:10" ht="15">
      <c r="A228" s="43" t="s">
        <v>269</v>
      </c>
      <c r="B228" s="54">
        <v>8</v>
      </c>
      <c r="C228" s="54">
        <v>7</v>
      </c>
      <c r="D228" s="54">
        <v>3</v>
      </c>
      <c r="E228" s="54">
        <v>1</v>
      </c>
      <c r="F228" s="54">
        <v>3</v>
      </c>
      <c r="G228" s="54">
        <v>5</v>
      </c>
      <c r="H228" s="54">
        <v>1803</v>
      </c>
      <c r="I228" s="53"/>
      <c r="J228" s="53"/>
    </row>
    <row r="229" spans="1:10" ht="15">
      <c r="A229" s="43" t="s">
        <v>270</v>
      </c>
      <c r="B229" s="54">
        <v>21</v>
      </c>
      <c r="C229" s="54">
        <v>18</v>
      </c>
      <c r="D229" s="54">
        <v>11</v>
      </c>
      <c r="E229" s="54">
        <v>3</v>
      </c>
      <c r="F229" s="54">
        <v>4</v>
      </c>
      <c r="G229" s="54">
        <v>15.5</v>
      </c>
      <c r="H229" s="54">
        <v>2300</v>
      </c>
      <c r="I229" s="53">
        <v>1</v>
      </c>
      <c r="J229" s="53">
        <v>1</v>
      </c>
    </row>
    <row r="230" spans="1:10" ht="15">
      <c r="A230" s="45" t="s">
        <v>271</v>
      </c>
      <c r="B230" s="54">
        <v>37</v>
      </c>
      <c r="C230" s="54">
        <v>32</v>
      </c>
      <c r="D230" s="54">
        <v>15</v>
      </c>
      <c r="E230" s="54">
        <v>8</v>
      </c>
      <c r="F230" s="54">
        <v>9</v>
      </c>
      <c r="G230" s="54">
        <v>26</v>
      </c>
      <c r="H230" s="54">
        <v>2525</v>
      </c>
      <c r="I230" s="53">
        <v>1</v>
      </c>
      <c r="J230" s="53">
        <v>1</v>
      </c>
    </row>
    <row r="231" spans="1:10" ht="15" customHeight="1">
      <c r="A231" s="135"/>
      <c r="B231" s="136"/>
      <c r="C231" s="136"/>
      <c r="D231" s="136"/>
      <c r="E231" s="136"/>
      <c r="F231" s="136"/>
      <c r="G231" s="136"/>
      <c r="H231" s="136"/>
      <c r="I231" s="136"/>
      <c r="J231" s="137"/>
    </row>
    <row r="232" spans="1:10" ht="15">
      <c r="A232" s="43" t="s">
        <v>272</v>
      </c>
      <c r="B232" s="54">
        <v>1</v>
      </c>
      <c r="C232" s="54">
        <v>1</v>
      </c>
      <c r="D232" s="54">
        <v>1</v>
      </c>
      <c r="E232" s="54"/>
      <c r="F232" s="54"/>
      <c r="G232" s="54">
        <v>1</v>
      </c>
      <c r="H232" s="54">
        <v>2574</v>
      </c>
      <c r="I232" s="53"/>
      <c r="J232" s="53"/>
    </row>
    <row r="233" spans="1:10" ht="15">
      <c r="A233" s="43" t="s">
        <v>273</v>
      </c>
      <c r="B233" s="54">
        <v>1</v>
      </c>
      <c r="C233" s="54">
        <v>1</v>
      </c>
      <c r="D233" s="54">
        <v>1</v>
      </c>
      <c r="E233" s="54"/>
      <c r="F233" s="54"/>
      <c r="G233" s="54">
        <v>1</v>
      </c>
      <c r="H233" s="54">
        <v>3060</v>
      </c>
      <c r="I233" s="53"/>
      <c r="J233" s="53"/>
    </row>
    <row r="234" spans="1:10" ht="15">
      <c r="A234" s="43" t="s">
        <v>274</v>
      </c>
      <c r="B234" s="54">
        <v>2</v>
      </c>
      <c r="C234" s="54">
        <v>2</v>
      </c>
      <c r="D234" s="54"/>
      <c r="E234" s="54">
        <v>2</v>
      </c>
      <c r="F234" s="54"/>
      <c r="G234" s="54">
        <v>1.5</v>
      </c>
      <c r="H234" s="54">
        <v>2406</v>
      </c>
      <c r="I234" s="53"/>
      <c r="J234" s="53"/>
    </row>
    <row r="235" spans="1:10" ht="15">
      <c r="A235" s="43" t="s">
        <v>275</v>
      </c>
      <c r="B235" s="54">
        <v>2</v>
      </c>
      <c r="C235" s="54">
        <v>2</v>
      </c>
      <c r="D235" s="54"/>
      <c r="E235" s="54">
        <v>2</v>
      </c>
      <c r="F235" s="54"/>
      <c r="G235" s="54">
        <v>2</v>
      </c>
      <c r="H235" s="54">
        <v>2580</v>
      </c>
      <c r="I235" s="53"/>
      <c r="J235" s="53"/>
    </row>
    <row r="236" spans="1:10" ht="15">
      <c r="A236" s="43" t="s">
        <v>276</v>
      </c>
      <c r="B236" s="54">
        <v>2</v>
      </c>
      <c r="C236" s="54">
        <v>2</v>
      </c>
      <c r="D236" s="54"/>
      <c r="E236" s="54">
        <v>2</v>
      </c>
      <c r="F236" s="54"/>
      <c r="G236" s="54">
        <v>1.5</v>
      </c>
      <c r="H236" s="54">
        <v>2832</v>
      </c>
      <c r="I236" s="53"/>
      <c r="J236" s="53"/>
    </row>
    <row r="237" spans="1:10" ht="15">
      <c r="A237" s="43" t="s">
        <v>277</v>
      </c>
      <c r="B237" s="54">
        <v>3</v>
      </c>
      <c r="C237" s="54">
        <v>3</v>
      </c>
      <c r="D237" s="54"/>
      <c r="E237" s="54">
        <v>3</v>
      </c>
      <c r="F237" s="54"/>
      <c r="G237" s="54">
        <v>2.5</v>
      </c>
      <c r="H237" s="54">
        <v>2152</v>
      </c>
      <c r="I237" s="53"/>
      <c r="J237" s="53"/>
    </row>
    <row r="238" spans="1:10" ht="15">
      <c r="A238" s="43" t="s">
        <v>278</v>
      </c>
      <c r="B238" s="54">
        <v>1</v>
      </c>
      <c r="C238" s="54">
        <v>1</v>
      </c>
      <c r="D238" s="54"/>
      <c r="E238" s="54">
        <v>1</v>
      </c>
      <c r="F238" s="54"/>
      <c r="G238" s="54">
        <v>1</v>
      </c>
      <c r="H238" s="54">
        <v>2762</v>
      </c>
      <c r="I238" s="53"/>
      <c r="J238" s="53"/>
    </row>
    <row r="239" spans="1:10" ht="15">
      <c r="A239" s="43" t="s">
        <v>279</v>
      </c>
      <c r="B239" s="54">
        <v>2</v>
      </c>
      <c r="C239" s="54">
        <v>2</v>
      </c>
      <c r="D239" s="54"/>
      <c r="E239" s="54">
        <v>2</v>
      </c>
      <c r="F239" s="54"/>
      <c r="G239" s="54">
        <v>2</v>
      </c>
      <c r="H239" s="54">
        <v>2650</v>
      </c>
      <c r="I239" s="53"/>
      <c r="J239" s="53"/>
    </row>
    <row r="240" spans="1:10" ht="15">
      <c r="A240" s="43" t="s">
        <v>280</v>
      </c>
      <c r="B240" s="54">
        <v>3</v>
      </c>
      <c r="C240" s="54">
        <v>3</v>
      </c>
      <c r="D240" s="54">
        <v>1</v>
      </c>
      <c r="E240" s="54">
        <v>2</v>
      </c>
      <c r="F240" s="54"/>
      <c r="G240" s="54">
        <v>3</v>
      </c>
      <c r="H240" s="54">
        <v>2888</v>
      </c>
      <c r="I240" s="53"/>
      <c r="J240" s="53"/>
    </row>
    <row r="241" spans="1:10" ht="15">
      <c r="A241" s="43" t="s">
        <v>281</v>
      </c>
      <c r="B241" s="54">
        <v>2</v>
      </c>
      <c r="C241" s="54">
        <v>2</v>
      </c>
      <c r="D241" s="54"/>
      <c r="E241" s="54">
        <v>2</v>
      </c>
      <c r="F241" s="54"/>
      <c r="G241" s="54">
        <v>1.5</v>
      </c>
      <c r="H241" s="54">
        <v>2300</v>
      </c>
      <c r="I241" s="53"/>
      <c r="J241" s="53"/>
    </row>
    <row r="242" spans="1:10" ht="15">
      <c r="A242" s="43" t="s">
        <v>282</v>
      </c>
      <c r="B242" s="54">
        <v>2</v>
      </c>
      <c r="C242" s="54">
        <v>2</v>
      </c>
      <c r="D242" s="54">
        <v>1</v>
      </c>
      <c r="E242" s="54"/>
      <c r="F242" s="54">
        <v>1</v>
      </c>
      <c r="G242" s="54">
        <v>1.5</v>
      </c>
      <c r="H242" s="54">
        <v>2198</v>
      </c>
      <c r="I242" s="53"/>
      <c r="J242" s="53"/>
    </row>
    <row r="243" spans="1:10" ht="15">
      <c r="A243" s="43" t="s">
        <v>283</v>
      </c>
      <c r="B243" s="54">
        <v>2</v>
      </c>
      <c r="C243" s="54">
        <v>2</v>
      </c>
      <c r="D243" s="54"/>
      <c r="E243" s="54">
        <v>2</v>
      </c>
      <c r="F243" s="54"/>
      <c r="G243" s="54">
        <v>2</v>
      </c>
      <c r="H243" s="54">
        <v>2490</v>
      </c>
      <c r="I243" s="53"/>
      <c r="J243" s="53"/>
    </row>
    <row r="244" spans="1:10" ht="15">
      <c r="A244" s="43" t="s">
        <v>284</v>
      </c>
      <c r="B244" s="54">
        <v>11</v>
      </c>
      <c r="C244" s="54">
        <v>11</v>
      </c>
      <c r="D244" s="54">
        <v>4</v>
      </c>
      <c r="E244" s="54">
        <v>7</v>
      </c>
      <c r="F244" s="54"/>
      <c r="G244" s="54">
        <v>11</v>
      </c>
      <c r="H244" s="54">
        <v>2393</v>
      </c>
      <c r="I244" s="53">
        <v>1</v>
      </c>
      <c r="J244" s="53">
        <v>1</v>
      </c>
    </row>
    <row r="245" spans="1:10" ht="15">
      <c r="A245" s="43" t="s">
        <v>285</v>
      </c>
      <c r="B245" s="54">
        <f>SUM(B232:B244)</f>
        <v>34</v>
      </c>
      <c r="C245" s="54">
        <f>SUM(C232:C244)</f>
        <v>34</v>
      </c>
      <c r="D245" s="54">
        <f>SUM(D232:D244)</f>
        <v>8</v>
      </c>
      <c r="E245" s="54">
        <f>SUM(E232:E244)</f>
        <v>25</v>
      </c>
      <c r="F245" s="54">
        <v>1</v>
      </c>
      <c r="G245" s="54">
        <f>SUM(G232:G244)</f>
        <v>31.5</v>
      </c>
      <c r="H245" s="54">
        <v>2560</v>
      </c>
      <c r="I245" s="53">
        <v>1</v>
      </c>
      <c r="J245" s="53">
        <v>1</v>
      </c>
    </row>
    <row r="246" spans="1:10" ht="15" customHeight="1">
      <c r="A246" s="144"/>
      <c r="B246" s="145"/>
      <c r="C246" s="145"/>
      <c r="D246" s="145"/>
      <c r="E246" s="145"/>
      <c r="F246" s="145"/>
      <c r="G246" s="145"/>
      <c r="H246" s="145"/>
      <c r="I246" s="145"/>
      <c r="J246" s="146"/>
    </row>
    <row r="247" spans="1:10" ht="15">
      <c r="A247" s="43" t="s">
        <v>333</v>
      </c>
      <c r="B247" s="86">
        <v>1</v>
      </c>
      <c r="C247" s="86">
        <v>1</v>
      </c>
      <c r="D247" s="86"/>
      <c r="E247" s="86">
        <v>1</v>
      </c>
      <c r="F247" s="86"/>
      <c r="G247" s="86">
        <v>1</v>
      </c>
      <c r="H247" s="86">
        <v>2405</v>
      </c>
      <c r="I247" s="88"/>
      <c r="J247" s="88"/>
    </row>
    <row r="248" spans="1:10" ht="15">
      <c r="A248" s="43" t="s">
        <v>334</v>
      </c>
      <c r="B248" s="86">
        <v>2</v>
      </c>
      <c r="C248" s="86">
        <v>2</v>
      </c>
      <c r="D248" s="86">
        <v>1</v>
      </c>
      <c r="E248" s="86">
        <v>1</v>
      </c>
      <c r="F248" s="86"/>
      <c r="G248" s="86">
        <v>1</v>
      </c>
      <c r="H248" s="86">
        <v>2034</v>
      </c>
      <c r="I248" s="88"/>
      <c r="J248" s="88"/>
    </row>
    <row r="249" spans="1:10" ht="15">
      <c r="A249" s="43" t="s">
        <v>286</v>
      </c>
      <c r="B249" s="86">
        <v>4</v>
      </c>
      <c r="C249" s="86">
        <v>4</v>
      </c>
      <c r="D249" s="86"/>
      <c r="E249" s="86">
        <v>1</v>
      </c>
      <c r="F249" s="86">
        <v>3</v>
      </c>
      <c r="G249" s="86">
        <v>2</v>
      </c>
      <c r="H249" s="86">
        <v>2328</v>
      </c>
      <c r="I249" s="88"/>
      <c r="J249" s="88"/>
    </row>
    <row r="250" spans="1:10" ht="15">
      <c r="A250" s="43" t="s">
        <v>287</v>
      </c>
      <c r="B250" s="86">
        <v>3</v>
      </c>
      <c r="C250" s="86">
        <v>3</v>
      </c>
      <c r="D250" s="86"/>
      <c r="E250" s="86">
        <v>1</v>
      </c>
      <c r="F250" s="86">
        <v>2</v>
      </c>
      <c r="G250" s="86">
        <v>2</v>
      </c>
      <c r="H250" s="86">
        <v>2968</v>
      </c>
      <c r="I250" s="88"/>
      <c r="J250" s="88"/>
    </row>
    <row r="251" spans="1:10" ht="15">
      <c r="A251" s="43" t="s">
        <v>288</v>
      </c>
      <c r="B251" s="86">
        <v>4</v>
      </c>
      <c r="C251" s="86">
        <v>2</v>
      </c>
      <c r="D251" s="86"/>
      <c r="E251" s="86">
        <v>2</v>
      </c>
      <c r="F251" s="86"/>
      <c r="G251" s="86">
        <v>1.75</v>
      </c>
      <c r="H251" s="86">
        <v>2100</v>
      </c>
      <c r="I251" s="88"/>
      <c r="J251" s="88"/>
    </row>
    <row r="252" spans="1:10" ht="15">
      <c r="A252" s="43" t="s">
        <v>289</v>
      </c>
      <c r="B252" s="86">
        <v>1</v>
      </c>
      <c r="C252" s="86">
        <v>1</v>
      </c>
      <c r="D252" s="86">
        <v>1</v>
      </c>
      <c r="E252" s="86"/>
      <c r="F252" s="86"/>
      <c r="G252" s="86">
        <v>1</v>
      </c>
      <c r="H252" s="86">
        <v>2765</v>
      </c>
      <c r="I252" s="88"/>
      <c r="J252" s="88"/>
    </row>
    <row r="253" spans="1:10" ht="15">
      <c r="A253" s="43" t="s">
        <v>290</v>
      </c>
      <c r="B253" s="86">
        <v>3</v>
      </c>
      <c r="C253" s="86">
        <v>2</v>
      </c>
      <c r="D253" s="86"/>
      <c r="E253" s="86"/>
      <c r="F253" s="86">
        <v>2</v>
      </c>
      <c r="G253" s="86">
        <v>1.5</v>
      </c>
      <c r="H253" s="86">
        <v>1722</v>
      </c>
      <c r="I253" s="88"/>
      <c r="J253" s="88"/>
    </row>
    <row r="254" spans="1:10" ht="15">
      <c r="A254" s="43" t="s">
        <v>291</v>
      </c>
      <c r="B254" s="86">
        <v>13</v>
      </c>
      <c r="C254" s="86">
        <v>10</v>
      </c>
      <c r="D254" s="86">
        <v>5</v>
      </c>
      <c r="E254" s="86">
        <v>4</v>
      </c>
      <c r="F254" s="86">
        <v>1</v>
      </c>
      <c r="G254" s="86">
        <v>9.32</v>
      </c>
      <c r="H254" s="86">
        <v>2022</v>
      </c>
      <c r="I254" s="88">
        <v>1</v>
      </c>
      <c r="J254" s="88">
        <v>1</v>
      </c>
    </row>
    <row r="255" spans="1:10" ht="15">
      <c r="A255" s="43" t="s">
        <v>292</v>
      </c>
      <c r="B255" s="86">
        <v>31</v>
      </c>
      <c r="C255" s="86">
        <v>25</v>
      </c>
      <c r="D255" s="86">
        <v>7</v>
      </c>
      <c r="E255" s="86">
        <v>10</v>
      </c>
      <c r="F255" s="86">
        <v>8</v>
      </c>
      <c r="G255" s="86">
        <v>19.57</v>
      </c>
      <c r="H255" s="86">
        <v>2293</v>
      </c>
      <c r="I255" s="88">
        <v>1</v>
      </c>
      <c r="J255" s="88">
        <v>1</v>
      </c>
    </row>
    <row r="256" spans="1:10" ht="15" customHeight="1">
      <c r="A256" s="155"/>
      <c r="B256" s="156"/>
      <c r="C256" s="156"/>
      <c r="D256" s="156"/>
      <c r="E256" s="156"/>
      <c r="F256" s="156"/>
      <c r="G256" s="156"/>
      <c r="H256" s="156"/>
      <c r="I256" s="156"/>
      <c r="J256" s="157"/>
    </row>
    <row r="257" spans="1:10" ht="15">
      <c r="A257" s="43" t="s">
        <v>293</v>
      </c>
      <c r="B257" s="54">
        <v>53</v>
      </c>
      <c r="C257" s="54">
        <v>39</v>
      </c>
      <c r="D257" s="54">
        <v>17</v>
      </c>
      <c r="E257" s="54">
        <v>17</v>
      </c>
      <c r="F257" s="54">
        <v>5</v>
      </c>
      <c r="G257" s="54">
        <v>39</v>
      </c>
      <c r="H257" s="54">
        <v>2649</v>
      </c>
      <c r="I257" s="53">
        <v>1</v>
      </c>
      <c r="J257" s="53">
        <v>1</v>
      </c>
    </row>
    <row r="258" spans="1:10" ht="15" customHeight="1">
      <c r="A258" s="44"/>
      <c r="B258" s="136"/>
      <c r="C258" s="136"/>
      <c r="D258" s="136"/>
      <c r="E258" s="136"/>
      <c r="F258" s="136"/>
      <c r="G258" s="136"/>
      <c r="H258" s="136"/>
      <c r="I258" s="136"/>
      <c r="J258" s="137"/>
    </row>
    <row r="259" spans="1:10" ht="15">
      <c r="A259" s="43" t="s">
        <v>294</v>
      </c>
      <c r="B259" s="54">
        <v>3</v>
      </c>
      <c r="C259" s="54">
        <v>3</v>
      </c>
      <c r="D259" s="54"/>
      <c r="E259" s="54"/>
      <c r="F259" s="54">
        <v>3</v>
      </c>
      <c r="G259" s="54">
        <v>2</v>
      </c>
      <c r="H259" s="54">
        <v>1352</v>
      </c>
      <c r="I259" s="53"/>
      <c r="J259" s="53"/>
    </row>
    <row r="260" spans="1:10" ht="15">
      <c r="A260" s="43" t="s">
        <v>295</v>
      </c>
      <c r="B260" s="54">
        <v>4</v>
      </c>
      <c r="C260" s="54">
        <v>2</v>
      </c>
      <c r="D260" s="54"/>
      <c r="E260" s="54">
        <v>1</v>
      </c>
      <c r="F260" s="54">
        <v>1</v>
      </c>
      <c r="G260" s="54">
        <v>2</v>
      </c>
      <c r="H260" s="54">
        <v>2220</v>
      </c>
      <c r="I260" s="53"/>
      <c r="J260" s="53"/>
    </row>
    <row r="261" spans="1:10" ht="15">
      <c r="A261" s="43" t="s">
        <v>296</v>
      </c>
      <c r="B261" s="54">
        <v>3</v>
      </c>
      <c r="C261" s="54">
        <v>3</v>
      </c>
      <c r="D261" s="54"/>
      <c r="E261" s="54">
        <v>3</v>
      </c>
      <c r="F261" s="54"/>
      <c r="G261" s="54">
        <v>2.5</v>
      </c>
      <c r="H261" s="54">
        <v>2940</v>
      </c>
      <c r="I261" s="53"/>
      <c r="J261" s="53"/>
    </row>
    <row r="262" spans="1:10" ht="15">
      <c r="A262" s="43" t="s">
        <v>297</v>
      </c>
      <c r="B262" s="54">
        <v>4</v>
      </c>
      <c r="C262" s="54">
        <v>3</v>
      </c>
      <c r="D262" s="54"/>
      <c r="E262" s="54">
        <v>1</v>
      </c>
      <c r="F262" s="54">
        <v>2</v>
      </c>
      <c r="G262" s="54">
        <v>2.5</v>
      </c>
      <c r="H262" s="54">
        <v>2062</v>
      </c>
      <c r="I262" s="53"/>
      <c r="J262" s="53"/>
    </row>
    <row r="263" spans="1:10" ht="15">
      <c r="A263" s="43" t="s">
        <v>298</v>
      </c>
      <c r="B263" s="54">
        <v>2</v>
      </c>
      <c r="C263" s="54">
        <v>2</v>
      </c>
      <c r="D263" s="54"/>
      <c r="E263" s="54">
        <v>1</v>
      </c>
      <c r="F263" s="54">
        <v>1</v>
      </c>
      <c r="G263" s="54">
        <v>1.5</v>
      </c>
      <c r="H263" s="54">
        <v>3082</v>
      </c>
      <c r="I263" s="53"/>
      <c r="J263" s="53"/>
    </row>
    <row r="264" spans="1:10" ht="15">
      <c r="A264" s="43" t="s">
        <v>299</v>
      </c>
      <c r="B264" s="54">
        <v>3</v>
      </c>
      <c r="C264" s="54">
        <v>2</v>
      </c>
      <c r="D264" s="54">
        <v>1</v>
      </c>
      <c r="E264" s="54">
        <v>1</v>
      </c>
      <c r="F264" s="54"/>
      <c r="G264" s="54">
        <v>2</v>
      </c>
      <c r="H264" s="54">
        <v>2300</v>
      </c>
      <c r="I264" s="53"/>
      <c r="J264" s="53"/>
    </row>
    <row r="265" spans="1:10" ht="15">
      <c r="A265" s="43" t="s">
        <v>300</v>
      </c>
      <c r="B265" s="54">
        <v>4</v>
      </c>
      <c r="C265" s="54">
        <v>3</v>
      </c>
      <c r="D265" s="54"/>
      <c r="E265" s="54">
        <v>3</v>
      </c>
      <c r="F265" s="54"/>
      <c r="G265" s="54">
        <v>2.5</v>
      </c>
      <c r="H265" s="54">
        <v>3100</v>
      </c>
      <c r="I265" s="53"/>
      <c r="J265" s="53"/>
    </row>
    <row r="266" spans="1:10" ht="15">
      <c r="A266" s="43" t="s">
        <v>301</v>
      </c>
      <c r="B266" s="54">
        <v>5</v>
      </c>
      <c r="C266" s="54">
        <v>4</v>
      </c>
      <c r="D266" s="54"/>
      <c r="E266" s="54"/>
      <c r="F266" s="54">
        <v>4</v>
      </c>
      <c r="G266" s="54">
        <v>3</v>
      </c>
      <c r="H266" s="54">
        <v>2115</v>
      </c>
      <c r="I266" s="53"/>
      <c r="J266" s="53"/>
    </row>
    <row r="267" spans="1:10" ht="15">
      <c r="A267" s="43" t="s">
        <v>302</v>
      </c>
      <c r="B267" s="54">
        <v>4</v>
      </c>
      <c r="C267" s="54">
        <v>4</v>
      </c>
      <c r="D267" s="54"/>
      <c r="E267" s="54">
        <v>2</v>
      </c>
      <c r="F267" s="54">
        <v>2</v>
      </c>
      <c r="G267" s="54">
        <v>3</v>
      </c>
      <c r="H267" s="54">
        <v>2362</v>
      </c>
      <c r="I267" s="53"/>
      <c r="J267" s="53"/>
    </row>
    <row r="268" spans="1:10" ht="15">
      <c r="A268" s="43" t="s">
        <v>303</v>
      </c>
      <c r="B268" s="54">
        <v>3</v>
      </c>
      <c r="C268" s="54">
        <v>2</v>
      </c>
      <c r="D268" s="54"/>
      <c r="E268" s="54">
        <v>1</v>
      </c>
      <c r="F268" s="54">
        <v>1</v>
      </c>
      <c r="G268" s="54">
        <v>1.25</v>
      </c>
      <c r="H268" s="54">
        <v>3579</v>
      </c>
      <c r="I268" s="53"/>
      <c r="J268" s="53"/>
    </row>
    <row r="269" spans="1:10" ht="15">
      <c r="A269" s="43" t="s">
        <v>304</v>
      </c>
      <c r="B269" s="54">
        <v>5</v>
      </c>
      <c r="C269" s="54">
        <v>4</v>
      </c>
      <c r="D269" s="54">
        <v>1</v>
      </c>
      <c r="E269" s="54">
        <v>2</v>
      </c>
      <c r="F269" s="54">
        <v>1</v>
      </c>
      <c r="G269" s="54">
        <v>3.5</v>
      </c>
      <c r="H269" s="54">
        <v>1532</v>
      </c>
      <c r="I269" s="53"/>
      <c r="J269" s="53"/>
    </row>
    <row r="270" spans="1:10" ht="15">
      <c r="A270" s="43" t="s">
        <v>305</v>
      </c>
      <c r="B270" s="54">
        <v>9</v>
      </c>
      <c r="C270" s="54">
        <v>9</v>
      </c>
      <c r="D270" s="54">
        <v>5</v>
      </c>
      <c r="E270" s="54">
        <v>1</v>
      </c>
      <c r="F270" s="54">
        <v>3</v>
      </c>
      <c r="G270" s="54">
        <v>9</v>
      </c>
      <c r="H270" s="54">
        <v>2530</v>
      </c>
      <c r="I270" s="53"/>
      <c r="J270" s="53"/>
    </row>
    <row r="271" spans="1:10" ht="15">
      <c r="A271" s="43" t="s">
        <v>306</v>
      </c>
      <c r="B271" s="54">
        <v>4</v>
      </c>
      <c r="C271" s="54">
        <v>2</v>
      </c>
      <c r="D271" s="54">
        <v>1</v>
      </c>
      <c r="E271" s="54">
        <v>1</v>
      </c>
      <c r="F271" s="54"/>
      <c r="G271" s="54">
        <v>2</v>
      </c>
      <c r="H271" s="54">
        <v>2415</v>
      </c>
      <c r="I271" s="53"/>
      <c r="J271" s="53"/>
    </row>
    <row r="272" spans="1:10" ht="15">
      <c r="A272" s="43" t="s">
        <v>307</v>
      </c>
      <c r="B272" s="54">
        <v>3</v>
      </c>
      <c r="C272" s="54">
        <v>3</v>
      </c>
      <c r="D272" s="54"/>
      <c r="E272" s="54">
        <v>2</v>
      </c>
      <c r="F272" s="54">
        <v>1</v>
      </c>
      <c r="G272" s="54">
        <v>3</v>
      </c>
      <c r="H272" s="54">
        <v>3330</v>
      </c>
      <c r="I272" s="53"/>
      <c r="J272" s="53"/>
    </row>
    <row r="273" spans="1:10" ht="15">
      <c r="A273" s="43" t="s">
        <v>308</v>
      </c>
      <c r="B273" s="54">
        <v>3</v>
      </c>
      <c r="C273" s="54">
        <v>2</v>
      </c>
      <c r="D273" s="54"/>
      <c r="E273" s="54"/>
      <c r="F273" s="54">
        <v>2</v>
      </c>
      <c r="G273" s="54">
        <v>2</v>
      </c>
      <c r="H273" s="54">
        <v>1945</v>
      </c>
      <c r="I273" s="53"/>
      <c r="J273" s="53"/>
    </row>
    <row r="274" spans="1:10" ht="15">
      <c r="A274" s="43" t="s">
        <v>309</v>
      </c>
      <c r="B274" s="54">
        <f aca="true" t="shared" si="10" ref="B274:G274">SUM(B259:B273)</f>
        <v>59</v>
      </c>
      <c r="C274" s="54">
        <f t="shared" si="10"/>
        <v>48</v>
      </c>
      <c r="D274" s="54">
        <f t="shared" si="10"/>
        <v>8</v>
      </c>
      <c r="E274" s="54">
        <f t="shared" si="10"/>
        <v>19</v>
      </c>
      <c r="F274" s="54">
        <f t="shared" si="10"/>
        <v>21</v>
      </c>
      <c r="G274" s="54">
        <f t="shared" si="10"/>
        <v>41.75</v>
      </c>
      <c r="H274" s="54">
        <v>2458</v>
      </c>
      <c r="I274" s="53"/>
      <c r="J274" s="53"/>
    </row>
    <row r="275" spans="1:10" ht="15" customHeight="1">
      <c r="A275" s="135"/>
      <c r="B275" s="136"/>
      <c r="C275" s="136"/>
      <c r="D275" s="136"/>
      <c r="E275" s="136"/>
      <c r="F275" s="136"/>
      <c r="G275" s="136"/>
      <c r="H275" s="136"/>
      <c r="I275" s="136"/>
      <c r="J275" s="137"/>
    </row>
    <row r="276" spans="9:10" ht="12.75">
      <c r="I276" s="123"/>
      <c r="J276" s="123"/>
    </row>
    <row r="280" spans="1:8" ht="12.75">
      <c r="A280" s="317" t="s">
        <v>63</v>
      </c>
      <c r="B280" s="317"/>
      <c r="C280" s="317"/>
      <c r="D280" s="317"/>
      <c r="E280" s="317"/>
      <c r="F280" s="317"/>
      <c r="G280" s="317"/>
      <c r="H280" s="317"/>
    </row>
    <row r="281" spans="1:8" ht="12.75">
      <c r="A281" s="18" t="s">
        <v>65</v>
      </c>
      <c r="B281" s="18"/>
      <c r="C281" s="18"/>
      <c r="D281" s="18"/>
      <c r="E281" s="18"/>
      <c r="F281" s="18"/>
      <c r="G281" s="18"/>
      <c r="H281" s="18"/>
    </row>
  </sheetData>
  <sheetProtection/>
  <mergeCells count="15">
    <mergeCell ref="I2:J2"/>
    <mergeCell ref="A1:J1"/>
    <mergeCell ref="I3:I4"/>
    <mergeCell ref="J3:J4"/>
    <mergeCell ref="H2:H4"/>
    <mergeCell ref="D2:F2"/>
    <mergeCell ref="E3:E4"/>
    <mergeCell ref="A280:H280"/>
    <mergeCell ref="A2:A4"/>
    <mergeCell ref="B3:B4"/>
    <mergeCell ref="C3:C4"/>
    <mergeCell ref="B2:C2"/>
    <mergeCell ref="F3:F4"/>
    <mergeCell ref="G2:G4"/>
    <mergeCell ref="D3:D4"/>
  </mergeCells>
  <printOptions/>
  <pageMargins left="0.2755905511811024" right="0.3937007874015748" top="0.3937007874015748" bottom="0.2362204724409449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03"/>
  <sheetViews>
    <sheetView zoomScale="80" zoomScaleNormal="80" zoomScalePageLayoutView="0" workbookViewId="0" topLeftCell="B4">
      <pane ySplit="1425" topLeftCell="BM1" activePane="bottomLeft" state="split"/>
      <selection pane="topLeft" activeCell="E49" sqref="E49"/>
      <selection pane="bottomLeft" activeCell="AB56" sqref="AB56"/>
    </sheetView>
  </sheetViews>
  <sheetFormatPr defaultColWidth="10.75390625" defaultRowHeight="12.75"/>
  <cols>
    <col min="1" max="1" width="24.25390625" style="2" customWidth="1"/>
    <col min="2" max="2" width="10.75390625" style="2" customWidth="1"/>
    <col min="3" max="3" width="9.875" style="2" customWidth="1"/>
    <col min="4" max="4" width="11.00390625" style="2" customWidth="1"/>
    <col min="5" max="5" width="8.375" style="2" customWidth="1"/>
    <col min="6" max="6" width="8.00390625" style="2" customWidth="1"/>
    <col min="7" max="7" width="9.125" style="2" customWidth="1"/>
    <col min="8" max="8" width="6.75390625" style="2" customWidth="1"/>
    <col min="9" max="9" width="9.125" style="2" customWidth="1"/>
    <col min="10" max="10" width="8.375" style="2" customWidth="1"/>
    <col min="11" max="11" width="10.625" style="2" customWidth="1"/>
    <col min="12" max="12" width="10.75390625" style="2" customWidth="1"/>
    <col min="13" max="13" width="9.375" style="2" customWidth="1"/>
    <col min="14" max="14" width="10.125" style="2" customWidth="1"/>
    <col min="15" max="15" width="9.00390625" style="2" customWidth="1"/>
    <col min="16" max="16" width="11.00390625" style="2" customWidth="1"/>
    <col min="17" max="17" width="8.125" style="2" customWidth="1"/>
    <col min="18" max="18" width="8.00390625" style="2" customWidth="1"/>
    <col min="19" max="19" width="5.875" style="2" customWidth="1"/>
    <col min="20" max="20" width="8.625" style="2" customWidth="1"/>
    <col min="21" max="21" width="8.75390625" style="2" customWidth="1"/>
    <col min="22" max="22" width="8.00390625" style="2" customWidth="1"/>
    <col min="23" max="23" width="9.25390625" style="2" customWidth="1"/>
    <col min="24" max="24" width="11.75390625" style="2" customWidth="1"/>
    <col min="25" max="25" width="8.25390625" style="2" customWidth="1"/>
    <col min="26" max="26" width="9.625" style="2" customWidth="1"/>
    <col min="27" max="27" width="7.00390625" style="2" customWidth="1"/>
    <col min="28" max="28" width="8.875" style="2" customWidth="1"/>
    <col min="29" max="16384" width="10.75390625" style="2" customWidth="1"/>
  </cols>
  <sheetData>
    <row r="1" spans="1:28" s="14" customFormat="1" ht="20.25" customHeight="1" thickBot="1">
      <c r="A1" s="357" t="s">
        <v>76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160"/>
      <c r="Z1" s="160"/>
      <c r="AA1" s="160"/>
      <c r="AB1" s="160"/>
    </row>
    <row r="2" spans="1:30" s="14" customFormat="1" ht="13.5" customHeight="1" thickBot="1">
      <c r="A2" s="348" t="s">
        <v>30</v>
      </c>
      <c r="B2" s="360" t="s">
        <v>56</v>
      </c>
      <c r="C2" s="367" t="s">
        <v>40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  <c r="O2" s="362" t="s">
        <v>53</v>
      </c>
      <c r="P2" s="363"/>
      <c r="Q2" s="363"/>
      <c r="R2" s="363"/>
      <c r="S2" s="363"/>
      <c r="T2" s="363"/>
      <c r="U2" s="363"/>
      <c r="V2" s="363"/>
      <c r="W2" s="363"/>
      <c r="X2" s="364"/>
      <c r="Y2" s="362" t="s">
        <v>54</v>
      </c>
      <c r="Z2" s="364"/>
      <c r="AA2" s="327" t="s">
        <v>55</v>
      </c>
      <c r="AB2" s="328"/>
      <c r="AC2" s="23"/>
      <c r="AD2" s="24"/>
    </row>
    <row r="3" spans="1:30" s="14" customFormat="1" ht="13.5" customHeight="1">
      <c r="A3" s="359"/>
      <c r="B3" s="361"/>
      <c r="C3" s="349" t="s">
        <v>31</v>
      </c>
      <c r="D3" s="350"/>
      <c r="E3" s="348" t="s">
        <v>32</v>
      </c>
      <c r="F3" s="349"/>
      <c r="G3" s="349"/>
      <c r="H3" s="350"/>
      <c r="I3" s="348" t="s">
        <v>77</v>
      </c>
      <c r="J3" s="353"/>
      <c r="K3" s="333" t="s">
        <v>78</v>
      </c>
      <c r="L3" s="334"/>
      <c r="M3" s="333" t="s">
        <v>33</v>
      </c>
      <c r="N3" s="341"/>
      <c r="O3" s="345" t="s">
        <v>34</v>
      </c>
      <c r="P3" s="341"/>
      <c r="Q3" s="376" t="s">
        <v>35</v>
      </c>
      <c r="R3" s="377"/>
      <c r="S3" s="378"/>
      <c r="T3" s="378"/>
      <c r="U3" s="378"/>
      <c r="V3" s="379"/>
      <c r="W3" s="327" t="s">
        <v>67</v>
      </c>
      <c r="X3" s="342"/>
      <c r="Y3" s="372"/>
      <c r="Z3" s="373"/>
      <c r="AA3" s="329"/>
      <c r="AB3" s="330"/>
      <c r="AC3" s="23"/>
      <c r="AD3" s="24"/>
    </row>
    <row r="4" spans="1:29" s="14" customFormat="1" ht="12.75" customHeight="1">
      <c r="A4" s="359"/>
      <c r="B4" s="361"/>
      <c r="C4" s="365"/>
      <c r="D4" s="366"/>
      <c r="E4" s="344"/>
      <c r="F4" s="351"/>
      <c r="G4" s="351"/>
      <c r="H4" s="352"/>
      <c r="I4" s="354"/>
      <c r="J4" s="355"/>
      <c r="K4" s="335"/>
      <c r="L4" s="336"/>
      <c r="M4" s="380"/>
      <c r="N4" s="366"/>
      <c r="O4" s="365"/>
      <c r="P4" s="366"/>
      <c r="Q4" s="343" t="s">
        <v>14</v>
      </c>
      <c r="R4" s="345" t="s">
        <v>36</v>
      </c>
      <c r="S4" s="341"/>
      <c r="T4" s="343" t="s">
        <v>14</v>
      </c>
      <c r="U4" s="345" t="s">
        <v>36</v>
      </c>
      <c r="V4" s="341"/>
      <c r="W4" s="329" t="s">
        <v>68</v>
      </c>
      <c r="X4" s="346"/>
      <c r="Y4" s="372"/>
      <c r="Z4" s="373"/>
      <c r="AA4" s="329"/>
      <c r="AB4" s="330"/>
      <c r="AC4" s="23"/>
    </row>
    <row r="5" spans="1:28" s="14" customFormat="1" ht="71.25">
      <c r="A5" s="359"/>
      <c r="B5" s="361"/>
      <c r="C5" s="351"/>
      <c r="D5" s="352"/>
      <c r="E5" s="161" t="s">
        <v>37</v>
      </c>
      <c r="F5" s="162" t="s">
        <v>38</v>
      </c>
      <c r="G5" s="161" t="s">
        <v>37</v>
      </c>
      <c r="H5" s="162" t="s">
        <v>38</v>
      </c>
      <c r="I5" s="344"/>
      <c r="J5" s="356"/>
      <c r="K5" s="337"/>
      <c r="L5" s="338"/>
      <c r="M5" s="381"/>
      <c r="N5" s="352"/>
      <c r="O5" s="351"/>
      <c r="P5" s="352"/>
      <c r="Q5" s="344"/>
      <c r="R5" s="163" t="s">
        <v>37</v>
      </c>
      <c r="S5" s="162" t="s">
        <v>38</v>
      </c>
      <c r="T5" s="344"/>
      <c r="U5" s="163" t="s">
        <v>37</v>
      </c>
      <c r="V5" s="162" t="s">
        <v>38</v>
      </c>
      <c r="W5" s="331" t="s">
        <v>39</v>
      </c>
      <c r="X5" s="347"/>
      <c r="Y5" s="374"/>
      <c r="Z5" s="375"/>
      <c r="AA5" s="331"/>
      <c r="AB5" s="332"/>
    </row>
    <row r="6" spans="1:28" s="14" customFormat="1" ht="16.5" customHeight="1">
      <c r="A6" s="359"/>
      <c r="B6" s="164">
        <v>2011</v>
      </c>
      <c r="C6" s="165">
        <v>2010</v>
      </c>
      <c r="D6" s="166">
        <v>2011</v>
      </c>
      <c r="E6" s="339">
        <v>2010</v>
      </c>
      <c r="F6" s="341"/>
      <c r="G6" s="340">
        <v>2011</v>
      </c>
      <c r="H6" s="341"/>
      <c r="I6" s="167">
        <v>2010</v>
      </c>
      <c r="J6" s="168">
        <v>2011</v>
      </c>
      <c r="K6" s="169">
        <v>2010</v>
      </c>
      <c r="L6" s="169">
        <v>2011</v>
      </c>
      <c r="M6" s="169">
        <v>2010</v>
      </c>
      <c r="N6" s="170">
        <v>2011</v>
      </c>
      <c r="O6" s="165">
        <v>2010</v>
      </c>
      <c r="P6" s="171">
        <v>2011</v>
      </c>
      <c r="Q6" s="339">
        <v>2010</v>
      </c>
      <c r="R6" s="340"/>
      <c r="S6" s="370"/>
      <c r="T6" s="339">
        <v>2011</v>
      </c>
      <c r="U6" s="340"/>
      <c r="V6" s="341"/>
      <c r="W6" s="172">
        <v>2010</v>
      </c>
      <c r="X6" s="173">
        <v>2011</v>
      </c>
      <c r="Y6" s="174">
        <v>2010</v>
      </c>
      <c r="Z6" s="174">
        <v>2011</v>
      </c>
      <c r="AA6" s="175">
        <v>2010</v>
      </c>
      <c r="AB6" s="176">
        <v>2011</v>
      </c>
    </row>
    <row r="7" spans="1:28" s="14" customFormat="1" ht="16.5" customHeight="1" thickBot="1">
      <c r="A7" s="177">
        <v>0</v>
      </c>
      <c r="B7" s="178">
        <v>1</v>
      </c>
      <c r="C7" s="165">
        <v>2</v>
      </c>
      <c r="D7" s="166">
        <v>3</v>
      </c>
      <c r="E7" s="167">
        <v>4</v>
      </c>
      <c r="F7" s="179">
        <v>5</v>
      </c>
      <c r="G7" s="167">
        <v>6</v>
      </c>
      <c r="H7" s="179">
        <v>7</v>
      </c>
      <c r="I7" s="167">
        <v>8</v>
      </c>
      <c r="J7" s="168">
        <v>9</v>
      </c>
      <c r="K7" s="168">
        <v>10</v>
      </c>
      <c r="L7" s="168">
        <v>11</v>
      </c>
      <c r="M7" s="168">
        <v>12</v>
      </c>
      <c r="N7" s="171">
        <v>13</v>
      </c>
      <c r="O7" s="165">
        <v>14</v>
      </c>
      <c r="P7" s="171">
        <v>15</v>
      </c>
      <c r="Q7" s="167">
        <v>16</v>
      </c>
      <c r="R7" s="168">
        <v>17</v>
      </c>
      <c r="S7" s="180">
        <v>18</v>
      </c>
      <c r="T7" s="167">
        <v>19</v>
      </c>
      <c r="U7" s="168">
        <v>20</v>
      </c>
      <c r="V7" s="180">
        <v>21</v>
      </c>
      <c r="W7" s="181">
        <v>22</v>
      </c>
      <c r="X7" s="182">
        <v>23</v>
      </c>
      <c r="Y7" s="183">
        <v>24</v>
      </c>
      <c r="Z7" s="183">
        <v>25</v>
      </c>
      <c r="AA7" s="184">
        <v>26</v>
      </c>
      <c r="AB7" s="185">
        <v>27</v>
      </c>
    </row>
    <row r="8" spans="1:28" s="209" customFormat="1" ht="18" customHeight="1" thickTop="1">
      <c r="A8" s="43" t="s">
        <v>79</v>
      </c>
      <c r="B8" s="208">
        <f>B10+B12+B33+B49+B51+B68+B79+B88+B101+B113+B129+B148+B150+B159+B172+B182+B192+B206+B216+B225+B232+B247+B257+B259+B276</f>
        <v>71383747.81</v>
      </c>
      <c r="C8" s="208">
        <f aca="true" t="shared" si="0" ref="C8:AB8">C10+C12+C33+C49+C51+C68+C79+C88+C101+C113+C129+C148+C150+C159+C172+C182+C192+C206+C216+C225+C232+C247+C257+C259+C276</f>
        <v>63170831.62</v>
      </c>
      <c r="D8" s="208">
        <f t="shared" si="0"/>
        <v>63942708.5</v>
      </c>
      <c r="E8" s="208">
        <f t="shared" si="0"/>
        <v>2807926.14</v>
      </c>
      <c r="F8" s="208">
        <f t="shared" si="0"/>
        <v>171607.6</v>
      </c>
      <c r="G8" s="208">
        <f t="shared" si="0"/>
        <v>3102497.06</v>
      </c>
      <c r="H8" s="208">
        <f t="shared" si="0"/>
        <v>120103.09</v>
      </c>
      <c r="I8" s="208">
        <f t="shared" si="0"/>
        <v>716686.4099999999</v>
      </c>
      <c r="J8" s="208">
        <f t="shared" si="0"/>
        <v>649978.78</v>
      </c>
      <c r="K8" s="208">
        <f t="shared" si="0"/>
        <v>40767617.09</v>
      </c>
      <c r="L8" s="208">
        <f t="shared" si="0"/>
        <v>43099319.08</v>
      </c>
      <c r="M8" s="208">
        <f t="shared" si="0"/>
        <v>2557101.28</v>
      </c>
      <c r="N8" s="208">
        <f t="shared" si="0"/>
        <v>1985427.27</v>
      </c>
      <c r="O8" s="208">
        <f t="shared" si="0"/>
        <v>3462660.51</v>
      </c>
      <c r="P8" s="208">
        <f t="shared" si="0"/>
        <v>2785612.91</v>
      </c>
      <c r="Q8" s="208">
        <f t="shared" si="0"/>
        <v>1284350</v>
      </c>
      <c r="R8" s="208">
        <f t="shared" si="0"/>
        <v>879064</v>
      </c>
      <c r="S8" s="208">
        <f t="shared" si="0"/>
        <v>1126</v>
      </c>
      <c r="T8" s="208">
        <f t="shared" si="0"/>
        <v>1165713</v>
      </c>
      <c r="U8" s="208">
        <f t="shared" si="0"/>
        <v>1153102</v>
      </c>
      <c r="V8" s="208">
        <f>V79+V148+V150+V159+V172+V216+V276</f>
        <v>12611</v>
      </c>
      <c r="W8" s="208">
        <f t="shared" si="0"/>
        <v>1645762</v>
      </c>
      <c r="X8" s="208">
        <f t="shared" si="0"/>
        <v>738162</v>
      </c>
      <c r="Y8" s="208">
        <f t="shared" si="0"/>
        <v>2095875</v>
      </c>
      <c r="Z8" s="208">
        <f t="shared" si="0"/>
        <v>3044845.9</v>
      </c>
      <c r="AA8" s="208">
        <f t="shared" si="0"/>
        <v>413562</v>
      </c>
      <c r="AB8" s="208">
        <f t="shared" si="0"/>
        <v>2674175.3</v>
      </c>
    </row>
    <row r="9" spans="1:28" s="13" customFormat="1" ht="16.5" customHeight="1">
      <c r="A9" s="135"/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</row>
    <row r="10" spans="1:28" s="13" customFormat="1" ht="18" customHeight="1">
      <c r="A10" s="43" t="s">
        <v>80</v>
      </c>
      <c r="B10" s="127">
        <v>9361996</v>
      </c>
      <c r="C10" s="127">
        <v>6465860</v>
      </c>
      <c r="D10" s="127">
        <v>6782060</v>
      </c>
      <c r="E10" s="127">
        <v>54404</v>
      </c>
      <c r="F10" s="127">
        <v>27453</v>
      </c>
      <c r="G10" s="127">
        <v>62858</v>
      </c>
      <c r="H10" s="127">
        <v>4760</v>
      </c>
      <c r="I10" s="127">
        <v>82719</v>
      </c>
      <c r="J10" s="127">
        <v>102212</v>
      </c>
      <c r="K10" s="127">
        <v>4536533</v>
      </c>
      <c r="L10" s="127">
        <v>5053250</v>
      </c>
      <c r="M10" s="127">
        <v>51417</v>
      </c>
      <c r="N10" s="127">
        <v>323130</v>
      </c>
      <c r="O10" s="127">
        <v>465956</v>
      </c>
      <c r="P10" s="127">
        <v>393156</v>
      </c>
      <c r="Q10" s="127">
        <v>97715</v>
      </c>
      <c r="R10" s="127">
        <v>39584</v>
      </c>
      <c r="S10" s="127">
        <v>0</v>
      </c>
      <c r="T10" s="127">
        <v>58083</v>
      </c>
      <c r="U10" s="127">
        <v>58083</v>
      </c>
      <c r="V10" s="127">
        <v>0</v>
      </c>
      <c r="W10" s="127">
        <v>9000</v>
      </c>
      <c r="X10" s="127">
        <v>0</v>
      </c>
      <c r="Y10" s="127">
        <v>1218666</v>
      </c>
      <c r="Z10" s="127">
        <v>2186780</v>
      </c>
      <c r="AA10" s="127">
        <v>0</v>
      </c>
      <c r="AB10" s="127">
        <v>0</v>
      </c>
    </row>
    <row r="11" spans="1:28" ht="15.75" customHeight="1">
      <c r="A11" s="212"/>
      <c r="B11" s="188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7"/>
    </row>
    <row r="12" spans="1:28" ht="17.25" customHeight="1">
      <c r="A12" s="43" t="s">
        <v>81</v>
      </c>
      <c r="B12" s="51">
        <f>SUM(D12,P12,Z12,AB12)</f>
        <v>2471866</v>
      </c>
      <c r="C12" s="51">
        <v>2360000</v>
      </c>
      <c r="D12" s="51">
        <v>2320000</v>
      </c>
      <c r="E12" s="51">
        <v>89855</v>
      </c>
      <c r="F12" s="51">
        <v>1359</v>
      </c>
      <c r="G12" s="51">
        <v>36032</v>
      </c>
      <c r="H12" s="51">
        <v>60</v>
      </c>
      <c r="I12" s="51">
        <v>9875</v>
      </c>
      <c r="J12" s="51">
        <v>11140</v>
      </c>
      <c r="K12" s="51">
        <v>1932898</v>
      </c>
      <c r="L12" s="51">
        <v>1934316</v>
      </c>
      <c r="M12" s="51">
        <v>9463</v>
      </c>
      <c r="N12" s="51">
        <v>0</v>
      </c>
      <c r="O12" s="51">
        <v>182283</v>
      </c>
      <c r="P12" s="51">
        <v>61221</v>
      </c>
      <c r="Q12" s="51">
        <v>82283</v>
      </c>
      <c r="R12" s="51">
        <v>37224</v>
      </c>
      <c r="S12" s="51">
        <v>0</v>
      </c>
      <c r="T12" s="51">
        <v>43721</v>
      </c>
      <c r="U12" s="51">
        <v>43721</v>
      </c>
      <c r="V12" s="51">
        <v>0</v>
      </c>
      <c r="W12" s="51">
        <v>100000</v>
      </c>
      <c r="X12" s="51">
        <v>100000</v>
      </c>
      <c r="Y12" s="51">
        <v>24552</v>
      </c>
      <c r="Z12" s="51">
        <v>24413</v>
      </c>
      <c r="AA12" s="51">
        <v>0</v>
      </c>
      <c r="AB12" s="51">
        <v>66232</v>
      </c>
    </row>
    <row r="13" spans="1:28" ht="15" customHeight="1">
      <c r="A13" s="13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6"/>
    </row>
    <row r="14" spans="1:28" ht="15">
      <c r="A14" s="43" t="s">
        <v>321</v>
      </c>
      <c r="B14" s="51">
        <f aca="true" t="shared" si="1" ref="B14:B32">SUM(D14,P14,Z14,AB14)</f>
        <v>313047</v>
      </c>
      <c r="C14" s="51">
        <v>252950</v>
      </c>
      <c r="D14" s="51">
        <v>256435</v>
      </c>
      <c r="E14" s="51">
        <v>19201</v>
      </c>
      <c r="F14" s="51">
        <v>0</v>
      </c>
      <c r="G14" s="51">
        <v>19667</v>
      </c>
      <c r="H14" s="51">
        <v>0</v>
      </c>
      <c r="I14" s="51">
        <v>4122</v>
      </c>
      <c r="J14" s="51">
        <v>56566</v>
      </c>
      <c r="K14" s="51">
        <v>140125</v>
      </c>
      <c r="L14" s="51">
        <v>158494</v>
      </c>
      <c r="M14" s="51">
        <v>0</v>
      </c>
      <c r="N14" s="51">
        <v>742</v>
      </c>
      <c r="O14" s="51">
        <v>1956</v>
      </c>
      <c r="P14" s="51">
        <v>2948</v>
      </c>
      <c r="Q14" s="51">
        <v>1956</v>
      </c>
      <c r="R14" s="51">
        <v>1956</v>
      </c>
      <c r="S14" s="51">
        <v>0</v>
      </c>
      <c r="T14" s="51">
        <v>2948</v>
      </c>
      <c r="U14" s="51">
        <v>2948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53664</v>
      </c>
    </row>
    <row r="15" spans="1:28" ht="15">
      <c r="A15" s="43" t="s">
        <v>82</v>
      </c>
      <c r="B15" s="51">
        <f t="shared" si="1"/>
        <v>112455</v>
      </c>
      <c r="C15" s="51">
        <v>111691</v>
      </c>
      <c r="D15" s="51">
        <v>99762</v>
      </c>
      <c r="E15" s="51">
        <v>6017</v>
      </c>
      <c r="F15" s="51">
        <v>0</v>
      </c>
      <c r="G15" s="51">
        <v>7000</v>
      </c>
      <c r="H15" s="51">
        <v>0</v>
      </c>
      <c r="I15" s="51">
        <v>723</v>
      </c>
      <c r="J15" s="51">
        <v>2000</v>
      </c>
      <c r="K15" s="51">
        <v>77384</v>
      </c>
      <c r="L15" s="51">
        <v>78220</v>
      </c>
      <c r="M15" s="51">
        <v>64056</v>
      </c>
      <c r="N15" s="51">
        <v>0</v>
      </c>
      <c r="O15" s="51">
        <v>53876</v>
      </c>
      <c r="P15" s="51">
        <v>12693</v>
      </c>
      <c r="Q15" s="51">
        <v>5678</v>
      </c>
      <c r="R15" s="51">
        <v>3876</v>
      </c>
      <c r="S15" s="51">
        <v>0</v>
      </c>
      <c r="T15" s="51">
        <v>5678</v>
      </c>
      <c r="U15" s="51">
        <v>5678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</row>
    <row r="16" spans="1:28" ht="15">
      <c r="A16" s="43" t="s">
        <v>83</v>
      </c>
      <c r="B16" s="51">
        <f t="shared" si="1"/>
        <v>69368</v>
      </c>
      <c r="C16" s="51">
        <v>66800</v>
      </c>
      <c r="D16" s="51">
        <v>67962</v>
      </c>
      <c r="E16" s="51">
        <v>4992</v>
      </c>
      <c r="F16" s="51">
        <v>0</v>
      </c>
      <c r="G16" s="51">
        <v>6030</v>
      </c>
      <c r="H16" s="51">
        <v>0</v>
      </c>
      <c r="I16" s="51">
        <v>0</v>
      </c>
      <c r="J16" s="51">
        <v>2000</v>
      </c>
      <c r="K16" s="51">
        <v>36000</v>
      </c>
      <c r="L16" s="51">
        <v>43762</v>
      </c>
      <c r="M16" s="51">
        <v>0</v>
      </c>
      <c r="N16" s="51">
        <v>0</v>
      </c>
      <c r="O16" s="51">
        <v>961</v>
      </c>
      <c r="P16" s="51">
        <v>1406</v>
      </c>
      <c r="Q16" s="51">
        <v>961</v>
      </c>
      <c r="R16" s="51">
        <v>961</v>
      </c>
      <c r="S16" s="51">
        <v>0</v>
      </c>
      <c r="T16" s="51">
        <v>1406</v>
      </c>
      <c r="U16" s="51">
        <v>1406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</row>
    <row r="17" spans="1:28" ht="15">
      <c r="A17" s="43" t="s">
        <v>84</v>
      </c>
      <c r="B17" s="51">
        <f t="shared" si="1"/>
        <v>56229</v>
      </c>
      <c r="C17" s="51">
        <v>55000</v>
      </c>
      <c r="D17" s="51">
        <v>55000</v>
      </c>
      <c r="E17" s="51">
        <v>5000</v>
      </c>
      <c r="F17" s="51">
        <v>0</v>
      </c>
      <c r="G17" s="51">
        <v>5000</v>
      </c>
      <c r="H17" s="51">
        <v>0</v>
      </c>
      <c r="I17" s="51">
        <v>4380</v>
      </c>
      <c r="J17" s="51">
        <v>3000</v>
      </c>
      <c r="K17" s="51">
        <v>22398</v>
      </c>
      <c r="L17" s="51">
        <v>25500</v>
      </c>
      <c r="M17" s="51">
        <v>0</v>
      </c>
      <c r="N17" s="51">
        <v>0</v>
      </c>
      <c r="O17" s="51">
        <v>815</v>
      </c>
      <c r="P17" s="51">
        <v>1229</v>
      </c>
      <c r="Q17" s="51">
        <v>815</v>
      </c>
      <c r="R17" s="51">
        <v>815</v>
      </c>
      <c r="S17" s="51">
        <v>0</v>
      </c>
      <c r="T17" s="51">
        <v>1229</v>
      </c>
      <c r="U17" s="51">
        <v>1229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</row>
    <row r="18" spans="1:28" ht="15">
      <c r="A18" s="43" t="s">
        <v>85</v>
      </c>
      <c r="B18" s="51">
        <f t="shared" si="1"/>
        <v>77909</v>
      </c>
      <c r="C18" s="51">
        <v>70831</v>
      </c>
      <c r="D18" s="51">
        <v>73395</v>
      </c>
      <c r="E18" s="51">
        <v>2200</v>
      </c>
      <c r="F18" s="51">
        <v>0</v>
      </c>
      <c r="G18" s="51">
        <v>2611</v>
      </c>
      <c r="H18" s="51">
        <v>225</v>
      </c>
      <c r="I18" s="51">
        <v>3784</v>
      </c>
      <c r="J18" s="51">
        <v>1457</v>
      </c>
      <c r="K18" s="51">
        <v>43978</v>
      </c>
      <c r="L18" s="51">
        <v>45956</v>
      </c>
      <c r="M18" s="51">
        <v>0</v>
      </c>
      <c r="N18" s="51">
        <v>0</v>
      </c>
      <c r="O18" s="51">
        <v>2169</v>
      </c>
      <c r="P18" s="51">
        <v>4514</v>
      </c>
      <c r="Q18" s="51">
        <v>2169</v>
      </c>
      <c r="R18" s="51">
        <v>2169</v>
      </c>
      <c r="S18" s="51">
        <v>0</v>
      </c>
      <c r="T18" s="51">
        <v>3109</v>
      </c>
      <c r="U18" s="51">
        <v>3109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</row>
    <row r="19" spans="1:28" ht="15">
      <c r="A19" s="43" t="s">
        <v>86</v>
      </c>
      <c r="B19" s="51">
        <f t="shared" si="1"/>
        <v>133816</v>
      </c>
      <c r="C19" s="51">
        <v>122700</v>
      </c>
      <c r="D19" s="51">
        <v>127026</v>
      </c>
      <c r="E19" s="51">
        <v>8657</v>
      </c>
      <c r="F19" s="51">
        <v>0</v>
      </c>
      <c r="G19" s="51">
        <v>88886</v>
      </c>
      <c r="H19" s="51">
        <v>0</v>
      </c>
      <c r="I19" s="51">
        <v>4212</v>
      </c>
      <c r="J19" s="51">
        <v>1999</v>
      </c>
      <c r="K19" s="51">
        <v>100020</v>
      </c>
      <c r="L19" s="51">
        <v>106836</v>
      </c>
      <c r="M19" s="51">
        <v>612</v>
      </c>
      <c r="N19" s="51">
        <v>5560</v>
      </c>
      <c r="O19" s="51">
        <v>1190</v>
      </c>
      <c r="P19" s="51">
        <v>6790</v>
      </c>
      <c r="Q19" s="51">
        <v>1190</v>
      </c>
      <c r="R19" s="51">
        <v>1190</v>
      </c>
      <c r="S19" s="51">
        <v>0</v>
      </c>
      <c r="T19" s="51">
        <v>1790</v>
      </c>
      <c r="U19" s="51">
        <v>1790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</row>
    <row r="20" spans="1:28" ht="15">
      <c r="A20" s="43" t="s">
        <v>87</v>
      </c>
      <c r="B20" s="51">
        <f t="shared" si="1"/>
        <v>52749</v>
      </c>
      <c r="C20" s="51">
        <v>45226</v>
      </c>
      <c r="D20" s="51">
        <v>49600</v>
      </c>
      <c r="E20" s="51">
        <v>3020</v>
      </c>
      <c r="F20" s="51">
        <v>0</v>
      </c>
      <c r="G20" s="51">
        <v>3012</v>
      </c>
      <c r="H20" s="51">
        <v>0</v>
      </c>
      <c r="I20" s="51">
        <v>1157</v>
      </c>
      <c r="J20" s="51">
        <v>1166</v>
      </c>
      <c r="K20" s="51">
        <v>31546</v>
      </c>
      <c r="L20" s="51">
        <v>36192</v>
      </c>
      <c r="M20" s="51">
        <v>0</v>
      </c>
      <c r="N20" s="51">
        <v>0</v>
      </c>
      <c r="O20" s="51">
        <v>2188</v>
      </c>
      <c r="P20" s="51">
        <v>3149</v>
      </c>
      <c r="Q20" s="51">
        <v>2188</v>
      </c>
      <c r="R20" s="51">
        <v>2188</v>
      </c>
      <c r="S20" s="51">
        <v>0</v>
      </c>
      <c r="T20" s="51">
        <v>3149</v>
      </c>
      <c r="U20" s="51">
        <v>3149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</row>
    <row r="21" spans="1:28" ht="15">
      <c r="A21" s="43" t="s">
        <v>88</v>
      </c>
      <c r="B21" s="51">
        <f t="shared" si="1"/>
        <v>420142</v>
      </c>
      <c r="C21" s="51">
        <v>369302</v>
      </c>
      <c r="D21" s="51">
        <v>380741</v>
      </c>
      <c r="E21" s="51">
        <v>29247</v>
      </c>
      <c r="F21" s="51">
        <v>0</v>
      </c>
      <c r="G21" s="51">
        <v>34090</v>
      </c>
      <c r="H21" s="51">
        <v>0</v>
      </c>
      <c r="I21" s="51">
        <v>17616</v>
      </c>
      <c r="J21" s="51">
        <v>35000</v>
      </c>
      <c r="K21" s="51">
        <v>209000</v>
      </c>
      <c r="L21" s="51">
        <v>289069</v>
      </c>
      <c r="M21" s="51">
        <v>13500</v>
      </c>
      <c r="N21" s="51">
        <v>0</v>
      </c>
      <c r="O21" s="51">
        <v>2564</v>
      </c>
      <c r="P21" s="51">
        <v>4069</v>
      </c>
      <c r="Q21" s="51">
        <v>2564</v>
      </c>
      <c r="R21" s="51">
        <v>2564</v>
      </c>
      <c r="S21" s="51">
        <v>0</v>
      </c>
      <c r="T21" s="51">
        <v>4069</v>
      </c>
      <c r="U21" s="51">
        <v>4069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35332</v>
      </c>
    </row>
    <row r="22" spans="1:28" ht="15">
      <c r="A22" s="43" t="s">
        <v>89</v>
      </c>
      <c r="B22" s="51">
        <f t="shared" si="1"/>
        <v>199498</v>
      </c>
      <c r="C22" s="51">
        <v>185000</v>
      </c>
      <c r="D22" s="51">
        <v>180000</v>
      </c>
      <c r="E22" s="51">
        <v>6380</v>
      </c>
      <c r="F22" s="51">
        <v>0</v>
      </c>
      <c r="G22" s="51">
        <v>6970</v>
      </c>
      <c r="H22" s="51">
        <v>0</v>
      </c>
      <c r="I22" s="51">
        <v>810</v>
      </c>
      <c r="J22" s="51">
        <v>0</v>
      </c>
      <c r="K22" s="51">
        <v>151040</v>
      </c>
      <c r="L22" s="51">
        <v>147258</v>
      </c>
      <c r="M22" s="51">
        <v>0</v>
      </c>
      <c r="N22" s="51">
        <v>0</v>
      </c>
      <c r="O22" s="51">
        <v>1847</v>
      </c>
      <c r="P22" s="51">
        <v>6642</v>
      </c>
      <c r="Q22" s="51">
        <v>1847</v>
      </c>
      <c r="R22" s="51">
        <v>1847</v>
      </c>
      <c r="S22" s="51">
        <v>0</v>
      </c>
      <c r="T22" s="51">
        <v>6642</v>
      </c>
      <c r="U22" s="51">
        <v>6642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12856</v>
      </c>
    </row>
    <row r="23" spans="1:28" ht="15">
      <c r="A23" s="43" t="s">
        <v>90</v>
      </c>
      <c r="B23" s="51">
        <f t="shared" si="1"/>
        <v>56152</v>
      </c>
      <c r="C23" s="51">
        <v>55000</v>
      </c>
      <c r="D23" s="51">
        <v>48900</v>
      </c>
      <c r="E23" s="51">
        <v>5631</v>
      </c>
      <c r="F23" s="51">
        <v>0</v>
      </c>
      <c r="G23" s="51">
        <v>6723</v>
      </c>
      <c r="H23" s="51">
        <v>0</v>
      </c>
      <c r="I23" s="51">
        <v>3842</v>
      </c>
      <c r="J23" s="51">
        <v>3846</v>
      </c>
      <c r="K23" s="51">
        <v>33106</v>
      </c>
      <c r="L23" s="51">
        <v>34430</v>
      </c>
      <c r="M23" s="51">
        <v>0</v>
      </c>
      <c r="N23" s="51">
        <v>0</v>
      </c>
      <c r="O23" s="51">
        <v>733</v>
      </c>
      <c r="P23" s="51">
        <v>1152</v>
      </c>
      <c r="Q23" s="51">
        <v>733</v>
      </c>
      <c r="R23" s="51">
        <v>733</v>
      </c>
      <c r="S23" s="51">
        <v>0</v>
      </c>
      <c r="T23" s="51">
        <v>1152</v>
      </c>
      <c r="U23" s="51">
        <v>1152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6100</v>
      </c>
    </row>
    <row r="24" spans="1:28" ht="15">
      <c r="A24" s="43" t="s">
        <v>91</v>
      </c>
      <c r="B24" s="51">
        <f t="shared" si="1"/>
        <v>97946</v>
      </c>
      <c r="C24" s="51">
        <v>81547</v>
      </c>
      <c r="D24" s="51">
        <v>89009</v>
      </c>
      <c r="E24" s="51">
        <v>1965</v>
      </c>
      <c r="F24" s="51">
        <v>0</v>
      </c>
      <c r="G24" s="51">
        <v>3515</v>
      </c>
      <c r="H24" s="51">
        <v>0</v>
      </c>
      <c r="I24" s="51">
        <v>1576</v>
      </c>
      <c r="J24" s="51">
        <v>3415</v>
      </c>
      <c r="K24" s="51">
        <v>57339</v>
      </c>
      <c r="L24" s="51">
        <v>62499</v>
      </c>
      <c r="M24" s="51">
        <v>0</v>
      </c>
      <c r="N24" s="51">
        <v>4000</v>
      </c>
      <c r="O24" s="51">
        <v>3115</v>
      </c>
      <c r="P24" s="51">
        <v>8937</v>
      </c>
      <c r="Q24" s="51">
        <v>1522</v>
      </c>
      <c r="R24" s="51">
        <v>1522</v>
      </c>
      <c r="S24" s="51">
        <v>0</v>
      </c>
      <c r="T24" s="51">
        <v>2981</v>
      </c>
      <c r="U24" s="51">
        <v>2981</v>
      </c>
      <c r="V24" s="51">
        <v>0</v>
      </c>
      <c r="W24" s="51">
        <v>0</v>
      </c>
      <c r="X24" s="51">
        <v>0</v>
      </c>
      <c r="Y24" s="51">
        <v>700</v>
      </c>
      <c r="Z24" s="51">
        <v>0</v>
      </c>
      <c r="AA24" s="51">
        <v>0</v>
      </c>
      <c r="AB24" s="51">
        <v>0</v>
      </c>
    </row>
    <row r="25" spans="1:28" ht="15">
      <c r="A25" s="43" t="s">
        <v>92</v>
      </c>
      <c r="B25" s="51">
        <f t="shared" si="1"/>
        <v>117096</v>
      </c>
      <c r="C25" s="51">
        <v>81800</v>
      </c>
      <c r="D25" s="51">
        <v>116034</v>
      </c>
      <c r="E25" s="51">
        <v>3201</v>
      </c>
      <c r="F25" s="51">
        <v>0</v>
      </c>
      <c r="G25" s="51">
        <v>3541</v>
      </c>
      <c r="H25" s="51">
        <v>0</v>
      </c>
      <c r="I25" s="51">
        <v>649</v>
      </c>
      <c r="J25" s="51">
        <v>1374</v>
      </c>
      <c r="K25" s="51">
        <v>60980</v>
      </c>
      <c r="L25" s="51">
        <v>60980</v>
      </c>
      <c r="M25" s="51">
        <v>0</v>
      </c>
      <c r="N25" s="51">
        <v>0</v>
      </c>
      <c r="O25" s="51">
        <v>34900</v>
      </c>
      <c r="P25" s="51">
        <v>1062</v>
      </c>
      <c r="Q25" s="51">
        <v>700</v>
      </c>
      <c r="R25" s="51">
        <v>700</v>
      </c>
      <c r="S25" s="51">
        <v>0</v>
      </c>
      <c r="T25" s="51">
        <v>1062</v>
      </c>
      <c r="U25" s="51">
        <v>1062</v>
      </c>
      <c r="V25" s="51">
        <v>0</v>
      </c>
      <c r="W25" s="51">
        <v>0</v>
      </c>
      <c r="X25" s="51">
        <v>0</v>
      </c>
      <c r="Y25" s="51">
        <v>0</v>
      </c>
      <c r="Z25" s="51"/>
      <c r="AA25" s="51">
        <v>0</v>
      </c>
      <c r="AB25" s="51">
        <v>0</v>
      </c>
    </row>
    <row r="26" spans="1:28" ht="15">
      <c r="A26" s="43" t="s">
        <v>93</v>
      </c>
      <c r="B26" s="51">
        <f t="shared" si="1"/>
        <v>556000</v>
      </c>
      <c r="C26" s="51">
        <v>50640</v>
      </c>
      <c r="D26" s="51">
        <v>555000</v>
      </c>
      <c r="E26" s="51">
        <v>3023</v>
      </c>
      <c r="F26" s="51">
        <v>0</v>
      </c>
      <c r="G26" s="51">
        <v>3000</v>
      </c>
      <c r="H26" s="51">
        <v>0</v>
      </c>
      <c r="I26" s="51">
        <v>0</v>
      </c>
      <c r="J26" s="51">
        <v>2325</v>
      </c>
      <c r="K26" s="51">
        <v>22830</v>
      </c>
      <c r="L26" s="51">
        <v>26352</v>
      </c>
      <c r="M26" s="51">
        <v>0</v>
      </c>
      <c r="N26" s="51">
        <v>804</v>
      </c>
      <c r="O26" s="51">
        <v>700</v>
      </c>
      <c r="P26" s="51">
        <v>1000</v>
      </c>
      <c r="Q26" s="51">
        <v>700</v>
      </c>
      <c r="R26" s="51">
        <v>700</v>
      </c>
      <c r="S26" s="51">
        <v>0</v>
      </c>
      <c r="T26" s="51">
        <v>1000</v>
      </c>
      <c r="U26" s="51">
        <v>1000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</row>
    <row r="27" spans="1:28" ht="15">
      <c r="A27" s="43" t="s">
        <v>94</v>
      </c>
      <c r="B27" s="51">
        <f t="shared" si="1"/>
        <v>48029</v>
      </c>
      <c r="C27" s="51">
        <v>58490</v>
      </c>
      <c r="D27" s="51">
        <v>47020</v>
      </c>
      <c r="E27" s="51">
        <v>7582</v>
      </c>
      <c r="F27" s="51">
        <v>0</v>
      </c>
      <c r="G27" s="51">
        <v>6905</v>
      </c>
      <c r="H27" s="51">
        <v>0</v>
      </c>
      <c r="I27" s="51">
        <v>6119</v>
      </c>
      <c r="J27" s="51">
        <v>0</v>
      </c>
      <c r="K27" s="51">
        <v>31383</v>
      </c>
      <c r="L27" s="51">
        <v>28904</v>
      </c>
      <c r="M27" s="51">
        <v>0</v>
      </c>
      <c r="N27" s="51">
        <v>0</v>
      </c>
      <c r="O27" s="51">
        <v>1462</v>
      </c>
      <c r="P27" s="51">
        <v>1009</v>
      </c>
      <c r="Q27" s="51">
        <v>1462</v>
      </c>
      <c r="R27" s="51">
        <v>1462</v>
      </c>
      <c r="S27" s="51">
        <v>0</v>
      </c>
      <c r="T27" s="51">
        <v>1009</v>
      </c>
      <c r="U27" s="51">
        <v>1009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</row>
    <row r="28" spans="1:28" ht="15">
      <c r="A28" s="43" t="s">
        <v>95</v>
      </c>
      <c r="B28" s="51">
        <f t="shared" si="1"/>
        <v>82245</v>
      </c>
      <c r="C28" s="51">
        <v>82615</v>
      </c>
      <c r="D28" s="51">
        <v>78345</v>
      </c>
      <c r="E28" s="51">
        <v>5297</v>
      </c>
      <c r="F28" s="51">
        <v>0</v>
      </c>
      <c r="G28" s="51">
        <v>4611</v>
      </c>
      <c r="H28" s="51">
        <v>0</v>
      </c>
      <c r="I28" s="51">
        <v>4360</v>
      </c>
      <c r="J28" s="51">
        <v>5202</v>
      </c>
      <c r="K28" s="51">
        <v>47100</v>
      </c>
      <c r="L28" s="51">
        <v>49483</v>
      </c>
      <c r="M28" s="51">
        <v>1297</v>
      </c>
      <c r="N28" s="51">
        <v>1297</v>
      </c>
      <c r="O28" s="51">
        <v>1488</v>
      </c>
      <c r="P28" s="51">
        <v>3900</v>
      </c>
      <c r="Q28" s="51">
        <v>1488</v>
      </c>
      <c r="R28" s="51">
        <v>1488</v>
      </c>
      <c r="S28" s="51">
        <v>0</v>
      </c>
      <c r="T28" s="51">
        <v>2245</v>
      </c>
      <c r="U28" s="51">
        <v>2245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/>
      <c r="AB28" s="51">
        <v>0</v>
      </c>
    </row>
    <row r="29" spans="1:28" ht="15">
      <c r="A29" s="43" t="s">
        <v>96</v>
      </c>
      <c r="B29" s="51">
        <f t="shared" si="1"/>
        <v>114556</v>
      </c>
      <c r="C29" s="51">
        <v>67175</v>
      </c>
      <c r="D29" s="51">
        <v>84519</v>
      </c>
      <c r="E29" s="51">
        <v>5297</v>
      </c>
      <c r="F29" s="51">
        <v>123</v>
      </c>
      <c r="G29" s="51">
        <v>3624</v>
      </c>
      <c r="H29" s="51">
        <v>0</v>
      </c>
      <c r="I29" s="51">
        <v>1000</v>
      </c>
      <c r="J29" s="51">
        <v>2447</v>
      </c>
      <c r="K29" s="51">
        <v>57053</v>
      </c>
      <c r="L29" s="51">
        <v>71643</v>
      </c>
      <c r="M29" s="51">
        <v>8532</v>
      </c>
      <c r="N29" s="51">
        <v>0</v>
      </c>
      <c r="O29" s="51">
        <v>26679</v>
      </c>
      <c r="P29" s="51">
        <v>30037</v>
      </c>
      <c r="Q29" s="51">
        <v>26679</v>
      </c>
      <c r="R29" s="51">
        <v>1086</v>
      </c>
      <c r="S29" s="51">
        <v>0</v>
      </c>
      <c r="T29" s="51">
        <v>1578</v>
      </c>
      <c r="U29" s="51">
        <v>1578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</row>
    <row r="30" spans="1:28" ht="15">
      <c r="A30" s="43" t="s">
        <v>97</v>
      </c>
      <c r="B30" s="51">
        <f t="shared" si="1"/>
        <v>47807</v>
      </c>
      <c r="C30" s="51">
        <v>40428</v>
      </c>
      <c r="D30" s="51">
        <v>45000</v>
      </c>
      <c r="E30" s="51">
        <v>765</v>
      </c>
      <c r="F30" s="51">
        <v>0</v>
      </c>
      <c r="G30" s="51">
        <v>1071</v>
      </c>
      <c r="H30" s="51">
        <v>0</v>
      </c>
      <c r="I30" s="51">
        <v>738</v>
      </c>
      <c r="J30" s="51">
        <v>738</v>
      </c>
      <c r="K30" s="51">
        <v>36102</v>
      </c>
      <c r="L30" s="51">
        <v>37384</v>
      </c>
      <c r="M30" s="51">
        <v>0</v>
      </c>
      <c r="N30" s="51">
        <v>0</v>
      </c>
      <c r="O30" s="51">
        <v>2072</v>
      </c>
      <c r="P30" s="51">
        <v>2807</v>
      </c>
      <c r="Q30" s="51">
        <v>2072</v>
      </c>
      <c r="R30" s="51">
        <v>2072</v>
      </c>
      <c r="S30" s="51">
        <v>0</v>
      </c>
      <c r="T30" s="51">
        <v>2807</v>
      </c>
      <c r="U30" s="51">
        <v>2807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</row>
    <row r="31" spans="1:28" ht="15">
      <c r="A31" s="43" t="s">
        <v>98</v>
      </c>
      <c r="B31" s="51">
        <f t="shared" si="1"/>
        <v>245563</v>
      </c>
      <c r="C31" s="51">
        <v>213535</v>
      </c>
      <c r="D31" s="51">
        <v>232773</v>
      </c>
      <c r="E31" s="51">
        <v>3650</v>
      </c>
      <c r="F31" s="51">
        <v>0</v>
      </c>
      <c r="G31" s="51">
        <v>16571</v>
      </c>
      <c r="H31" s="51">
        <v>0</v>
      </c>
      <c r="I31" s="51">
        <v>3368</v>
      </c>
      <c r="J31" s="51">
        <v>2471</v>
      </c>
      <c r="K31" s="51">
        <v>173792</v>
      </c>
      <c r="L31" s="51">
        <v>158258</v>
      </c>
      <c r="M31" s="51">
        <v>0</v>
      </c>
      <c r="N31" s="51">
        <v>0</v>
      </c>
      <c r="O31" s="51">
        <v>9700</v>
      </c>
      <c r="P31" s="51">
        <v>12790</v>
      </c>
      <c r="Q31" s="51">
        <v>9700</v>
      </c>
      <c r="R31" s="51">
        <v>9700</v>
      </c>
      <c r="S31" s="51">
        <v>0</v>
      </c>
      <c r="T31" s="51">
        <v>11570</v>
      </c>
      <c r="U31" s="51">
        <v>11570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</row>
    <row r="32" spans="1:28" ht="15">
      <c r="A32" s="43" t="s">
        <v>99</v>
      </c>
      <c r="B32" s="51">
        <f t="shared" si="1"/>
        <v>111706</v>
      </c>
      <c r="C32" s="51">
        <v>118000</v>
      </c>
      <c r="D32" s="51">
        <v>108506</v>
      </c>
      <c r="E32" s="51">
        <v>9008</v>
      </c>
      <c r="F32" s="51">
        <v>0</v>
      </c>
      <c r="G32" s="51">
        <v>9511</v>
      </c>
      <c r="H32" s="51">
        <v>0</v>
      </c>
      <c r="I32" s="51">
        <v>659</v>
      </c>
      <c r="J32" s="51">
        <v>275</v>
      </c>
      <c r="K32" s="51">
        <v>66471</v>
      </c>
      <c r="L32" s="51">
        <v>69670</v>
      </c>
      <c r="M32" s="51">
        <v>7326</v>
      </c>
      <c r="N32" s="51">
        <v>806</v>
      </c>
      <c r="O32" s="51">
        <v>21546</v>
      </c>
      <c r="P32" s="51">
        <v>3200</v>
      </c>
      <c r="Q32" s="51">
        <v>21546</v>
      </c>
      <c r="R32" s="51">
        <v>1546</v>
      </c>
      <c r="S32" s="51">
        <v>0</v>
      </c>
      <c r="T32" s="51">
        <v>2206</v>
      </c>
      <c r="U32" s="51">
        <v>2206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</row>
    <row r="33" spans="1:28" ht="15">
      <c r="A33" s="43" t="s">
        <v>100</v>
      </c>
      <c r="B33" s="51">
        <f aca="true" t="shared" si="2" ref="B33:AB33">SUM(B14:B32)</f>
        <v>2912313</v>
      </c>
      <c r="C33" s="51">
        <f t="shared" si="2"/>
        <v>2128730</v>
      </c>
      <c r="D33" s="51">
        <f t="shared" si="2"/>
        <v>2695027</v>
      </c>
      <c r="E33" s="51">
        <f t="shared" si="2"/>
        <v>130133</v>
      </c>
      <c r="F33" s="51">
        <f t="shared" si="2"/>
        <v>123</v>
      </c>
      <c r="G33" s="51">
        <f t="shared" si="2"/>
        <v>232338</v>
      </c>
      <c r="H33" s="51">
        <f t="shared" si="2"/>
        <v>225</v>
      </c>
      <c r="I33" s="51">
        <f t="shared" si="2"/>
        <v>59115</v>
      </c>
      <c r="J33" s="51">
        <f t="shared" si="2"/>
        <v>125281</v>
      </c>
      <c r="K33" s="51">
        <f t="shared" si="2"/>
        <v>1397647</v>
      </c>
      <c r="L33" s="51">
        <f t="shared" si="2"/>
        <v>1530890</v>
      </c>
      <c r="M33" s="51">
        <f t="shared" si="2"/>
        <v>95323</v>
      </c>
      <c r="N33" s="51">
        <f t="shared" si="2"/>
        <v>13209</v>
      </c>
      <c r="O33" s="51">
        <f t="shared" si="2"/>
        <v>169961</v>
      </c>
      <c r="P33" s="51">
        <f t="shared" si="2"/>
        <v>109334</v>
      </c>
      <c r="Q33" s="51">
        <f t="shared" si="2"/>
        <v>85970</v>
      </c>
      <c r="R33" s="51">
        <f t="shared" si="2"/>
        <v>38575</v>
      </c>
      <c r="S33" s="51">
        <f t="shared" si="2"/>
        <v>0</v>
      </c>
      <c r="T33" s="51">
        <f t="shared" si="2"/>
        <v>57630</v>
      </c>
      <c r="U33" s="51">
        <f t="shared" si="2"/>
        <v>57630</v>
      </c>
      <c r="V33" s="51">
        <f t="shared" si="2"/>
        <v>0</v>
      </c>
      <c r="W33" s="51">
        <f t="shared" si="2"/>
        <v>0</v>
      </c>
      <c r="X33" s="51">
        <f t="shared" si="2"/>
        <v>0</v>
      </c>
      <c r="Y33" s="51">
        <f t="shared" si="2"/>
        <v>700</v>
      </c>
      <c r="Z33" s="51">
        <f t="shared" si="2"/>
        <v>0</v>
      </c>
      <c r="AA33" s="51">
        <f t="shared" si="2"/>
        <v>0</v>
      </c>
      <c r="AB33" s="51">
        <f t="shared" si="2"/>
        <v>107952</v>
      </c>
    </row>
    <row r="34" spans="1:28" ht="15" customHeight="1">
      <c r="A34" s="13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6"/>
    </row>
    <row r="35" spans="1:28" ht="15">
      <c r="A35" s="43" t="s">
        <v>101</v>
      </c>
      <c r="B35" s="51">
        <v>72404</v>
      </c>
      <c r="C35" s="51">
        <v>72194</v>
      </c>
      <c r="D35" s="51">
        <v>69004</v>
      </c>
      <c r="E35" s="51">
        <v>6000</v>
      </c>
      <c r="F35" s="51">
        <v>0</v>
      </c>
      <c r="G35" s="51">
        <v>7000</v>
      </c>
      <c r="H35" s="51">
        <v>0</v>
      </c>
      <c r="I35" s="51">
        <v>0</v>
      </c>
      <c r="J35" s="51">
        <v>430</v>
      </c>
      <c r="K35" s="51">
        <v>50908</v>
      </c>
      <c r="L35" s="51">
        <v>52472</v>
      </c>
      <c r="M35" s="51">
        <v>0</v>
      </c>
      <c r="N35" s="51">
        <v>0</v>
      </c>
      <c r="O35" s="51">
        <v>9996</v>
      </c>
      <c r="P35" s="51">
        <v>3200</v>
      </c>
      <c r="Q35" s="51">
        <v>2098</v>
      </c>
      <c r="R35" s="51">
        <v>2098</v>
      </c>
      <c r="S35" s="51">
        <v>0</v>
      </c>
      <c r="T35" s="51">
        <v>3200</v>
      </c>
      <c r="U35" s="51">
        <v>3200</v>
      </c>
      <c r="V35" s="51">
        <v>0</v>
      </c>
      <c r="W35" s="51">
        <v>7898</v>
      </c>
      <c r="X35" s="51">
        <v>0</v>
      </c>
      <c r="Y35" s="51">
        <v>202</v>
      </c>
      <c r="Z35" s="51">
        <v>0</v>
      </c>
      <c r="AA35" s="51">
        <v>0</v>
      </c>
      <c r="AB35" s="51">
        <v>200</v>
      </c>
    </row>
    <row r="36" spans="1:28" ht="15">
      <c r="A36" s="43" t="s">
        <v>102</v>
      </c>
      <c r="B36" s="51">
        <v>506750</v>
      </c>
      <c r="C36" s="51">
        <v>394908</v>
      </c>
      <c r="D36" s="51">
        <v>379000</v>
      </c>
      <c r="E36" s="51">
        <v>8108</v>
      </c>
      <c r="F36" s="51">
        <v>0</v>
      </c>
      <c r="G36" s="51">
        <v>10088</v>
      </c>
      <c r="H36" s="51">
        <v>0</v>
      </c>
      <c r="I36" s="51">
        <v>3440</v>
      </c>
      <c r="J36" s="51">
        <v>0</v>
      </c>
      <c r="K36" s="51">
        <v>240025</v>
      </c>
      <c r="L36" s="51">
        <v>251196</v>
      </c>
      <c r="M36" s="51">
        <v>0</v>
      </c>
      <c r="N36" s="51">
        <v>0</v>
      </c>
      <c r="O36" s="51">
        <v>52908</v>
      </c>
      <c r="P36" s="51">
        <v>6099</v>
      </c>
      <c r="Q36" s="51">
        <v>42765</v>
      </c>
      <c r="R36" s="51">
        <v>2765</v>
      </c>
      <c r="S36" s="51">
        <v>0</v>
      </c>
      <c r="T36" s="51">
        <v>6099</v>
      </c>
      <c r="U36" s="51">
        <v>6099</v>
      </c>
      <c r="V36" s="51">
        <v>0</v>
      </c>
      <c r="W36" s="51">
        <v>10143</v>
      </c>
      <c r="X36" s="51">
        <v>0</v>
      </c>
      <c r="Y36" s="51">
        <v>0</v>
      </c>
      <c r="Z36" s="51">
        <v>0</v>
      </c>
      <c r="AA36" s="51">
        <v>0</v>
      </c>
      <c r="AB36" s="51">
        <v>121651</v>
      </c>
    </row>
    <row r="37" spans="1:28" ht="15">
      <c r="A37" s="43" t="s">
        <v>322</v>
      </c>
      <c r="B37" s="51">
        <v>74248</v>
      </c>
      <c r="C37" s="51">
        <v>82550</v>
      </c>
      <c r="D37" s="51">
        <v>62549</v>
      </c>
      <c r="E37" s="51">
        <v>6530</v>
      </c>
      <c r="F37" s="51">
        <v>0</v>
      </c>
      <c r="G37" s="51">
        <v>6502</v>
      </c>
      <c r="H37" s="51">
        <v>0</v>
      </c>
      <c r="I37" s="51">
        <v>0</v>
      </c>
      <c r="J37" s="51">
        <v>0</v>
      </c>
      <c r="K37" s="51">
        <v>58222</v>
      </c>
      <c r="L37" s="51">
        <v>57432</v>
      </c>
      <c r="M37" s="51">
        <v>0</v>
      </c>
      <c r="N37" s="51">
        <v>0</v>
      </c>
      <c r="O37" s="51">
        <v>17806</v>
      </c>
      <c r="P37" s="51">
        <v>1293</v>
      </c>
      <c r="Q37" s="51">
        <v>845</v>
      </c>
      <c r="R37" s="51">
        <v>845</v>
      </c>
      <c r="S37" s="51">
        <v>0</v>
      </c>
      <c r="T37" s="51">
        <v>1293</v>
      </c>
      <c r="U37" s="51">
        <v>1293</v>
      </c>
      <c r="V37" s="51">
        <v>0</v>
      </c>
      <c r="W37" s="51">
        <v>16961</v>
      </c>
      <c r="X37" s="51">
        <v>0</v>
      </c>
      <c r="Y37" s="51">
        <v>0</v>
      </c>
      <c r="Z37" s="51">
        <v>0</v>
      </c>
      <c r="AA37" s="51">
        <v>0</v>
      </c>
      <c r="AB37" s="51">
        <v>10406</v>
      </c>
    </row>
    <row r="38" spans="1:28" ht="15">
      <c r="A38" s="43" t="s">
        <v>103</v>
      </c>
      <c r="B38" s="51">
        <v>87497</v>
      </c>
      <c r="C38" s="51">
        <v>83369</v>
      </c>
      <c r="D38" s="51">
        <v>80000</v>
      </c>
      <c r="E38" s="51">
        <v>3029</v>
      </c>
      <c r="F38" s="51">
        <v>0</v>
      </c>
      <c r="G38" s="51">
        <v>4981</v>
      </c>
      <c r="H38" s="51">
        <v>0</v>
      </c>
      <c r="I38" s="51">
        <v>0</v>
      </c>
      <c r="J38" s="51">
        <v>0</v>
      </c>
      <c r="K38" s="51">
        <v>47601</v>
      </c>
      <c r="L38" s="51">
        <v>42534</v>
      </c>
      <c r="M38" s="51">
        <v>9434</v>
      </c>
      <c r="N38" s="51">
        <v>0</v>
      </c>
      <c r="O38" s="51">
        <v>3369</v>
      </c>
      <c r="P38" s="51">
        <v>4869</v>
      </c>
      <c r="Q38" s="51">
        <v>1814</v>
      </c>
      <c r="R38" s="51">
        <v>1814</v>
      </c>
      <c r="S38" s="51">
        <v>0</v>
      </c>
      <c r="T38" s="51">
        <v>4869</v>
      </c>
      <c r="U38" s="51">
        <v>4869</v>
      </c>
      <c r="V38" s="51">
        <v>0</v>
      </c>
      <c r="W38" s="51">
        <v>1555</v>
      </c>
      <c r="X38" s="51">
        <v>0</v>
      </c>
      <c r="Y38" s="51">
        <v>0</v>
      </c>
      <c r="Z38" s="51">
        <v>0</v>
      </c>
      <c r="AA38" s="51">
        <v>0</v>
      </c>
      <c r="AB38" s="51">
        <v>2628</v>
      </c>
    </row>
    <row r="39" spans="1:28" ht="15">
      <c r="A39" s="43" t="s">
        <v>104</v>
      </c>
      <c r="B39" s="51">
        <v>220689</v>
      </c>
      <c r="C39" s="51">
        <v>245942</v>
      </c>
      <c r="D39" s="51">
        <v>217610</v>
      </c>
      <c r="E39" s="51">
        <v>4652</v>
      </c>
      <c r="F39" s="51">
        <v>0</v>
      </c>
      <c r="G39" s="51">
        <v>5072</v>
      </c>
      <c r="H39" s="51">
        <v>0</v>
      </c>
      <c r="I39" s="51">
        <v>599</v>
      </c>
      <c r="J39" s="51">
        <v>0</v>
      </c>
      <c r="K39" s="51">
        <v>183574</v>
      </c>
      <c r="L39" s="51">
        <v>152357</v>
      </c>
      <c r="M39" s="51">
        <v>0</v>
      </c>
      <c r="N39" s="51">
        <v>0</v>
      </c>
      <c r="O39" s="51">
        <v>23942</v>
      </c>
      <c r="P39" s="51">
        <v>2156</v>
      </c>
      <c r="Q39" s="51">
        <v>1651</v>
      </c>
      <c r="R39" s="51">
        <v>1651</v>
      </c>
      <c r="S39" s="51">
        <v>0</v>
      </c>
      <c r="T39" s="51">
        <v>2156</v>
      </c>
      <c r="U39" s="51">
        <v>2156</v>
      </c>
      <c r="V39" s="51">
        <v>0</v>
      </c>
      <c r="W39" s="51">
        <v>22291</v>
      </c>
      <c r="X39" s="51">
        <v>0</v>
      </c>
      <c r="Y39" s="51">
        <v>0</v>
      </c>
      <c r="Z39" s="51">
        <v>0</v>
      </c>
      <c r="AA39" s="51">
        <v>0</v>
      </c>
      <c r="AB39" s="51">
        <v>923</v>
      </c>
    </row>
    <row r="40" spans="1:28" ht="15">
      <c r="A40" s="43" t="s">
        <v>105</v>
      </c>
      <c r="B40" s="51">
        <v>180796</v>
      </c>
      <c r="C40" s="51">
        <v>131774</v>
      </c>
      <c r="D40" s="51">
        <v>166652</v>
      </c>
      <c r="E40" s="51">
        <v>7528</v>
      </c>
      <c r="F40" s="51">
        <v>0</v>
      </c>
      <c r="G40" s="51">
        <v>8127</v>
      </c>
      <c r="H40" s="51">
        <v>0</v>
      </c>
      <c r="I40" s="51">
        <v>0</v>
      </c>
      <c r="J40" s="51">
        <v>0</v>
      </c>
      <c r="K40" s="51">
        <v>76625</v>
      </c>
      <c r="L40" s="51">
        <v>88021</v>
      </c>
      <c r="M40" s="51">
        <v>976</v>
      </c>
      <c r="N40" s="51">
        <v>11173</v>
      </c>
      <c r="O40" s="51">
        <v>1703</v>
      </c>
      <c r="P40" s="51">
        <v>2971</v>
      </c>
      <c r="Q40" s="51">
        <v>1703</v>
      </c>
      <c r="R40" s="51">
        <v>1703</v>
      </c>
      <c r="S40" s="51">
        <v>0</v>
      </c>
      <c r="T40" s="51">
        <v>2971</v>
      </c>
      <c r="U40" s="51">
        <v>2971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11173</v>
      </c>
    </row>
    <row r="41" spans="1:28" ht="15">
      <c r="A41" s="43" t="s">
        <v>106</v>
      </c>
      <c r="B41" s="51">
        <v>71000</v>
      </c>
      <c r="C41" s="51">
        <v>60087</v>
      </c>
      <c r="D41" s="51">
        <v>64682</v>
      </c>
      <c r="E41" s="51">
        <v>10055</v>
      </c>
      <c r="F41" s="51">
        <v>0</v>
      </c>
      <c r="G41" s="51">
        <v>10052</v>
      </c>
      <c r="H41" s="51">
        <v>0</v>
      </c>
      <c r="I41" s="51">
        <v>0</v>
      </c>
      <c r="J41" s="51">
        <v>0</v>
      </c>
      <c r="K41" s="51">
        <v>40794</v>
      </c>
      <c r="L41" s="51">
        <v>45631</v>
      </c>
      <c r="M41" s="51">
        <v>0</v>
      </c>
      <c r="N41" s="51"/>
      <c r="O41" s="51">
        <v>1073</v>
      </c>
      <c r="P41" s="51">
        <v>4218</v>
      </c>
      <c r="Q41" s="51">
        <v>1073</v>
      </c>
      <c r="R41" s="51">
        <v>1073</v>
      </c>
      <c r="S41" s="51">
        <v>0</v>
      </c>
      <c r="T41" s="51">
        <v>4218</v>
      </c>
      <c r="U41" s="51">
        <v>4218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2100</v>
      </c>
    </row>
    <row r="42" spans="1:28" ht="15">
      <c r="A42" s="43" t="s">
        <v>107</v>
      </c>
      <c r="B42" s="51">
        <v>130215</v>
      </c>
      <c r="C42" s="51">
        <v>101803</v>
      </c>
      <c r="D42" s="51">
        <v>115500</v>
      </c>
      <c r="E42" s="51">
        <v>3010</v>
      </c>
      <c r="F42" s="51">
        <v>0</v>
      </c>
      <c r="G42" s="51">
        <v>4000</v>
      </c>
      <c r="H42" s="51">
        <v>0</v>
      </c>
      <c r="I42" s="51">
        <v>0</v>
      </c>
      <c r="J42" s="51">
        <v>0</v>
      </c>
      <c r="K42" s="51">
        <v>67999</v>
      </c>
      <c r="L42" s="51">
        <v>64920</v>
      </c>
      <c r="M42" s="51">
        <v>0</v>
      </c>
      <c r="N42" s="51">
        <v>0</v>
      </c>
      <c r="O42" s="51">
        <v>3703</v>
      </c>
      <c r="P42" s="51">
        <v>5273</v>
      </c>
      <c r="Q42" s="51">
        <v>3703</v>
      </c>
      <c r="R42" s="51">
        <v>3703</v>
      </c>
      <c r="S42" s="51">
        <v>0</v>
      </c>
      <c r="T42" s="51">
        <v>5273</v>
      </c>
      <c r="U42" s="51">
        <v>5273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9442</v>
      </c>
    </row>
    <row r="43" spans="1:28" ht="15">
      <c r="A43" s="43" t="s">
        <v>324</v>
      </c>
      <c r="B43" s="51">
        <v>139053</v>
      </c>
      <c r="C43" s="51">
        <v>119277</v>
      </c>
      <c r="D43" s="51">
        <v>128901</v>
      </c>
      <c r="E43" s="51">
        <v>12000</v>
      </c>
      <c r="F43" s="51">
        <v>0</v>
      </c>
      <c r="G43" s="51">
        <v>13999</v>
      </c>
      <c r="H43" s="51">
        <v>0</v>
      </c>
      <c r="I43" s="51">
        <v>1220</v>
      </c>
      <c r="J43" s="51">
        <v>0</v>
      </c>
      <c r="K43" s="51">
        <v>76535</v>
      </c>
      <c r="L43" s="51">
        <v>71222</v>
      </c>
      <c r="M43" s="51">
        <v>0</v>
      </c>
      <c r="N43" s="51">
        <v>0</v>
      </c>
      <c r="O43" s="51">
        <v>5277</v>
      </c>
      <c r="P43" s="51">
        <v>1415</v>
      </c>
      <c r="Q43" s="51">
        <v>911</v>
      </c>
      <c r="R43" s="51">
        <v>911</v>
      </c>
      <c r="S43" s="51">
        <v>0</v>
      </c>
      <c r="T43" s="51">
        <v>1415</v>
      </c>
      <c r="U43" s="51">
        <v>1415</v>
      </c>
      <c r="V43" s="51">
        <v>0</v>
      </c>
      <c r="W43" s="51">
        <v>4366</v>
      </c>
      <c r="X43" s="51">
        <v>0</v>
      </c>
      <c r="Y43" s="51">
        <v>0</v>
      </c>
      <c r="Z43" s="51">
        <v>0</v>
      </c>
      <c r="AA43" s="51">
        <v>10266</v>
      </c>
      <c r="AB43" s="51">
        <v>8737</v>
      </c>
    </row>
    <row r="44" spans="1:28" ht="15">
      <c r="A44" s="43" t="s">
        <v>108</v>
      </c>
      <c r="B44" s="51">
        <v>113533</v>
      </c>
      <c r="C44" s="51">
        <v>117046</v>
      </c>
      <c r="D44" s="51">
        <v>107500</v>
      </c>
      <c r="E44" s="51">
        <v>13436</v>
      </c>
      <c r="F44" s="51">
        <v>0</v>
      </c>
      <c r="G44" s="51">
        <v>20509</v>
      </c>
      <c r="H44" s="51">
        <v>0</v>
      </c>
      <c r="I44" s="51">
        <v>4624</v>
      </c>
      <c r="J44" s="51">
        <v>0</v>
      </c>
      <c r="K44" s="51">
        <v>44240</v>
      </c>
      <c r="L44" s="51">
        <v>47319</v>
      </c>
      <c r="M44" s="51">
        <v>0</v>
      </c>
      <c r="N44" s="51">
        <v>0</v>
      </c>
      <c r="O44" s="51">
        <v>2546</v>
      </c>
      <c r="P44" s="51">
        <v>1635</v>
      </c>
      <c r="Q44" s="51">
        <v>1204</v>
      </c>
      <c r="R44" s="51">
        <v>1204</v>
      </c>
      <c r="S44" s="51">
        <v>0</v>
      </c>
      <c r="T44" s="51">
        <v>1635</v>
      </c>
      <c r="U44" s="51">
        <v>1635</v>
      </c>
      <c r="V44" s="51">
        <v>0</v>
      </c>
      <c r="W44" s="51">
        <v>1342</v>
      </c>
      <c r="X44" s="51">
        <v>0</v>
      </c>
      <c r="Y44" s="51">
        <v>0</v>
      </c>
      <c r="Z44" s="51">
        <v>0</v>
      </c>
      <c r="AA44" s="51">
        <v>0</v>
      </c>
      <c r="AB44" s="51">
        <v>4398</v>
      </c>
    </row>
    <row r="45" spans="1:28" ht="15">
      <c r="A45" s="43" t="s">
        <v>323</v>
      </c>
      <c r="B45" s="51">
        <v>164071</v>
      </c>
      <c r="C45" s="51">
        <v>160131</v>
      </c>
      <c r="D45" s="51">
        <v>158500</v>
      </c>
      <c r="E45" s="51">
        <v>10130</v>
      </c>
      <c r="F45" s="51">
        <v>0</v>
      </c>
      <c r="G45" s="51">
        <v>13304</v>
      </c>
      <c r="H45" s="51">
        <v>0</v>
      </c>
      <c r="I45" s="51">
        <v>2450</v>
      </c>
      <c r="J45" s="51">
        <v>0</v>
      </c>
      <c r="K45" s="51">
        <v>91942</v>
      </c>
      <c r="L45" s="51">
        <v>105373</v>
      </c>
      <c r="M45" s="51">
        <v>0</v>
      </c>
      <c r="N45" s="51">
        <v>0</v>
      </c>
      <c r="O45" s="51">
        <v>1631</v>
      </c>
      <c r="P45" s="51">
        <v>5571</v>
      </c>
      <c r="Q45" s="51">
        <v>1631</v>
      </c>
      <c r="R45" s="51">
        <v>1631</v>
      </c>
      <c r="S45" s="51">
        <v>0</v>
      </c>
      <c r="T45" s="51">
        <v>5571</v>
      </c>
      <c r="U45" s="51">
        <v>5571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</row>
    <row r="46" spans="1:28" ht="15">
      <c r="A46" s="43" t="s">
        <v>109</v>
      </c>
      <c r="B46" s="51">
        <v>209387</v>
      </c>
      <c r="C46" s="51">
        <v>168494</v>
      </c>
      <c r="D46" s="51">
        <v>205000</v>
      </c>
      <c r="E46" s="51">
        <v>12147</v>
      </c>
      <c r="F46" s="51">
        <v>0</v>
      </c>
      <c r="G46" s="51">
        <v>15094</v>
      </c>
      <c r="H46" s="51">
        <v>0</v>
      </c>
      <c r="I46" s="51">
        <v>4725</v>
      </c>
      <c r="J46" s="51">
        <v>0</v>
      </c>
      <c r="K46" s="51">
        <v>90958</v>
      </c>
      <c r="L46" s="51">
        <v>95497</v>
      </c>
      <c r="M46" s="51">
        <v>0</v>
      </c>
      <c r="N46" s="51">
        <v>0</v>
      </c>
      <c r="O46" s="51">
        <v>3045</v>
      </c>
      <c r="P46" s="51">
        <v>2245</v>
      </c>
      <c r="Q46" s="51">
        <v>1734</v>
      </c>
      <c r="R46" s="51">
        <v>1734</v>
      </c>
      <c r="S46" s="51">
        <v>0</v>
      </c>
      <c r="T46" s="51">
        <v>2245</v>
      </c>
      <c r="U46" s="51">
        <v>2245</v>
      </c>
      <c r="V46" s="51">
        <v>0</v>
      </c>
      <c r="W46" s="51">
        <v>1311</v>
      </c>
      <c r="X46" s="51">
        <v>0</v>
      </c>
      <c r="Y46" s="51">
        <v>449</v>
      </c>
      <c r="Z46" s="51">
        <v>1316</v>
      </c>
      <c r="AA46" s="51">
        <v>0</v>
      </c>
      <c r="AB46" s="51">
        <v>826</v>
      </c>
    </row>
    <row r="47" spans="1:28" ht="15">
      <c r="A47" s="43" t="s">
        <v>110</v>
      </c>
      <c r="B47" s="51">
        <v>111166</v>
      </c>
      <c r="C47" s="51">
        <v>253811</v>
      </c>
      <c r="D47" s="51">
        <v>96168</v>
      </c>
      <c r="E47" s="51">
        <v>10136</v>
      </c>
      <c r="F47" s="51">
        <v>0</v>
      </c>
      <c r="G47" s="51">
        <v>6058</v>
      </c>
      <c r="H47" s="51">
        <v>0</v>
      </c>
      <c r="I47" s="51">
        <v>5209</v>
      </c>
      <c r="J47" s="51">
        <v>3710</v>
      </c>
      <c r="K47" s="51">
        <v>92428</v>
      </c>
      <c r="L47" s="51">
        <v>86100</v>
      </c>
      <c r="M47" s="51">
        <v>0</v>
      </c>
      <c r="N47" s="51">
        <v>300</v>
      </c>
      <c r="O47" s="51">
        <v>98618</v>
      </c>
      <c r="P47" s="51">
        <v>2896</v>
      </c>
      <c r="Q47" s="51">
        <v>1918</v>
      </c>
      <c r="R47" s="51">
        <v>1918</v>
      </c>
      <c r="S47" s="51">
        <v>0</v>
      </c>
      <c r="T47" s="51">
        <v>2896</v>
      </c>
      <c r="U47" s="51">
        <v>2896</v>
      </c>
      <c r="V47" s="51">
        <v>0</v>
      </c>
      <c r="W47" s="51">
        <v>96700</v>
      </c>
      <c r="X47" s="51">
        <v>0</v>
      </c>
      <c r="Y47" s="51">
        <v>4902</v>
      </c>
      <c r="Z47" s="51">
        <v>990</v>
      </c>
      <c r="AA47" s="51">
        <v>96700</v>
      </c>
      <c r="AB47" s="51">
        <v>11112</v>
      </c>
    </row>
    <row r="48" spans="1:28" ht="15">
      <c r="A48" s="43" t="s">
        <v>111</v>
      </c>
      <c r="B48" s="51">
        <v>588868</v>
      </c>
      <c r="C48" s="51">
        <v>570641</v>
      </c>
      <c r="D48" s="51">
        <v>492696</v>
      </c>
      <c r="E48" s="51">
        <v>16947</v>
      </c>
      <c r="F48" s="51">
        <v>0</v>
      </c>
      <c r="G48" s="51">
        <v>18741</v>
      </c>
      <c r="H48" s="51">
        <v>0</v>
      </c>
      <c r="I48" s="51">
        <v>6400</v>
      </c>
      <c r="J48" s="51">
        <v>7613</v>
      </c>
      <c r="K48" s="51">
        <v>405250</v>
      </c>
      <c r="L48" s="51">
        <v>405250</v>
      </c>
      <c r="M48" s="51">
        <v>3000</v>
      </c>
      <c r="N48" s="51">
        <v>0</v>
      </c>
      <c r="O48" s="51">
        <v>80091</v>
      </c>
      <c r="P48" s="51">
        <v>87512</v>
      </c>
      <c r="Q48" s="51">
        <v>14752</v>
      </c>
      <c r="R48" s="51">
        <v>14752</v>
      </c>
      <c r="S48" s="51">
        <v>0</v>
      </c>
      <c r="T48" s="51">
        <v>19562</v>
      </c>
      <c r="U48" s="51">
        <v>19562</v>
      </c>
      <c r="V48" s="51">
        <v>0</v>
      </c>
      <c r="W48" s="51">
        <v>65339</v>
      </c>
      <c r="X48" s="51">
        <v>67950</v>
      </c>
      <c r="Y48" s="51">
        <v>2000</v>
      </c>
      <c r="Z48" s="51">
        <v>2289</v>
      </c>
      <c r="AA48" s="51">
        <v>0</v>
      </c>
      <c r="AB48" s="51">
        <v>6371</v>
      </c>
    </row>
    <row r="49" spans="1:28" ht="15">
      <c r="A49" s="43" t="s">
        <v>112</v>
      </c>
      <c r="B49" s="51">
        <f>SUM(B35:B48)</f>
        <v>2669677</v>
      </c>
      <c r="C49" s="51">
        <f>SUM(C35:C48)</f>
        <v>2562027</v>
      </c>
      <c r="D49" s="51">
        <f>SUM(D35:D48)</f>
        <v>2343762</v>
      </c>
      <c r="E49" s="51">
        <f>SUM(E35:E48)</f>
        <v>123708</v>
      </c>
      <c r="F49" s="51">
        <v>0</v>
      </c>
      <c r="G49" s="51">
        <f aca="true" t="shared" si="3" ref="G49:AB49">SUM(G35:G48)</f>
        <v>143527</v>
      </c>
      <c r="H49" s="51">
        <f t="shared" si="3"/>
        <v>0</v>
      </c>
      <c r="I49" s="51">
        <f t="shared" si="3"/>
        <v>28667</v>
      </c>
      <c r="J49" s="51">
        <f t="shared" si="3"/>
        <v>11753</v>
      </c>
      <c r="K49" s="51">
        <f t="shared" si="3"/>
        <v>1567101</v>
      </c>
      <c r="L49" s="51">
        <f t="shared" si="3"/>
        <v>1565324</v>
      </c>
      <c r="M49" s="51">
        <f t="shared" si="3"/>
        <v>13410</v>
      </c>
      <c r="N49" s="51">
        <f t="shared" si="3"/>
        <v>11473</v>
      </c>
      <c r="O49" s="51">
        <f t="shared" si="3"/>
        <v>305708</v>
      </c>
      <c r="P49" s="51">
        <f t="shared" si="3"/>
        <v>131353</v>
      </c>
      <c r="Q49" s="51">
        <f t="shared" si="3"/>
        <v>77802</v>
      </c>
      <c r="R49" s="51">
        <f t="shared" si="3"/>
        <v>37802</v>
      </c>
      <c r="S49" s="51">
        <f t="shared" si="3"/>
        <v>0</v>
      </c>
      <c r="T49" s="51">
        <f t="shared" si="3"/>
        <v>63403</v>
      </c>
      <c r="U49" s="51">
        <f t="shared" si="3"/>
        <v>63403</v>
      </c>
      <c r="V49" s="51">
        <f t="shared" si="3"/>
        <v>0</v>
      </c>
      <c r="W49" s="51">
        <f t="shared" si="3"/>
        <v>227906</v>
      </c>
      <c r="X49" s="51">
        <f t="shared" si="3"/>
        <v>67950</v>
      </c>
      <c r="Y49" s="51">
        <f t="shared" si="3"/>
        <v>7553</v>
      </c>
      <c r="Z49" s="51">
        <f t="shared" si="3"/>
        <v>4595</v>
      </c>
      <c r="AA49" s="51">
        <f t="shared" si="3"/>
        <v>106966</v>
      </c>
      <c r="AB49" s="51">
        <f t="shared" si="3"/>
        <v>189967</v>
      </c>
    </row>
    <row r="50" spans="1:28" ht="15" customHeight="1">
      <c r="A50" s="13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6"/>
    </row>
    <row r="51" spans="1:28" ht="15">
      <c r="A51" s="43" t="s">
        <v>113</v>
      </c>
      <c r="B51" s="51">
        <v>2685270</v>
      </c>
      <c r="C51" s="51">
        <v>2492000</v>
      </c>
      <c r="D51" s="51">
        <v>2350198</v>
      </c>
      <c r="E51" s="51">
        <v>11015</v>
      </c>
      <c r="F51" s="51">
        <v>60</v>
      </c>
      <c r="G51" s="51">
        <v>19659</v>
      </c>
      <c r="H51" s="51">
        <v>7035.27</v>
      </c>
      <c r="I51" s="51">
        <v>713</v>
      </c>
      <c r="J51" s="51">
        <v>10081</v>
      </c>
      <c r="K51" s="51">
        <v>1908897</v>
      </c>
      <c r="L51" s="51">
        <v>1927411</v>
      </c>
      <c r="M51" s="51">
        <v>1396</v>
      </c>
      <c r="N51" s="51">
        <v>5003</v>
      </c>
      <c r="O51" s="51">
        <v>74900</v>
      </c>
      <c r="P51" s="51">
        <v>76244</v>
      </c>
      <c r="Q51" s="51">
        <v>32700</v>
      </c>
      <c r="R51" s="51">
        <v>32700</v>
      </c>
      <c r="S51" s="51">
        <v>0</v>
      </c>
      <c r="T51" s="51">
        <v>34044</v>
      </c>
      <c r="U51" s="51">
        <v>34044</v>
      </c>
      <c r="V51" s="51">
        <v>0</v>
      </c>
      <c r="W51" s="51">
        <v>42200</v>
      </c>
      <c r="X51" s="51">
        <v>42200</v>
      </c>
      <c r="Y51" s="51">
        <v>123514</v>
      </c>
      <c r="Z51" s="51">
        <v>258828</v>
      </c>
      <c r="AA51" s="51">
        <v>0</v>
      </c>
      <c r="AB51" s="51">
        <v>0</v>
      </c>
    </row>
    <row r="52" spans="1:28" ht="15" customHeight="1">
      <c r="A52" s="13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6"/>
    </row>
    <row r="53" spans="1:28" ht="15">
      <c r="A53" s="43" t="s">
        <v>325</v>
      </c>
      <c r="B53" s="119">
        <v>56665.37</v>
      </c>
      <c r="C53" s="119">
        <v>84777</v>
      </c>
      <c r="D53" s="119">
        <v>55483.37</v>
      </c>
      <c r="E53" s="119">
        <v>5201</v>
      </c>
      <c r="F53" s="119">
        <v>0</v>
      </c>
      <c r="G53" s="119">
        <v>5012.92</v>
      </c>
      <c r="H53" s="119">
        <v>0</v>
      </c>
      <c r="I53" s="119">
        <v>0</v>
      </c>
      <c r="J53" s="119">
        <v>0</v>
      </c>
      <c r="K53" s="119">
        <v>60004</v>
      </c>
      <c r="L53" s="119">
        <v>43667.56</v>
      </c>
      <c r="M53" s="119">
        <v>0</v>
      </c>
      <c r="N53" s="119">
        <v>0</v>
      </c>
      <c r="O53" s="119">
        <v>766</v>
      </c>
      <c r="P53" s="119">
        <v>1182</v>
      </c>
      <c r="Q53" s="119">
        <v>766</v>
      </c>
      <c r="R53" s="119">
        <v>766</v>
      </c>
      <c r="S53" s="119">
        <v>0</v>
      </c>
      <c r="T53" s="119">
        <v>1182</v>
      </c>
      <c r="U53" s="119">
        <v>1182</v>
      </c>
      <c r="V53" s="119">
        <v>0</v>
      </c>
      <c r="W53" s="119">
        <v>0</v>
      </c>
      <c r="X53" s="119">
        <v>0</v>
      </c>
      <c r="Y53" s="119">
        <v>22730</v>
      </c>
      <c r="Z53" s="119">
        <v>0</v>
      </c>
      <c r="AA53" s="119">
        <v>0</v>
      </c>
      <c r="AB53" s="119">
        <v>0</v>
      </c>
    </row>
    <row r="54" spans="1:28" ht="15">
      <c r="A54" s="43" t="s">
        <v>114</v>
      </c>
      <c r="B54" s="119">
        <v>167394</v>
      </c>
      <c r="C54" s="119">
        <v>864095</v>
      </c>
      <c r="D54" s="119">
        <v>156517.37</v>
      </c>
      <c r="E54" s="119">
        <v>20150</v>
      </c>
      <c r="F54" s="119">
        <v>0</v>
      </c>
      <c r="G54" s="119">
        <v>21000</v>
      </c>
      <c r="H54" s="119">
        <v>0</v>
      </c>
      <c r="I54" s="119">
        <v>85627</v>
      </c>
      <c r="J54" s="119">
        <v>4005.42</v>
      </c>
      <c r="K54" s="119">
        <v>118469</v>
      </c>
      <c r="L54" s="119">
        <v>131213.12</v>
      </c>
      <c r="M54" s="119">
        <v>0</v>
      </c>
      <c r="N54" s="119">
        <v>298.83</v>
      </c>
      <c r="O54" s="119">
        <v>2749</v>
      </c>
      <c r="P54" s="119">
        <v>10877.01</v>
      </c>
      <c r="Q54" s="119">
        <v>2749</v>
      </c>
      <c r="R54" s="119">
        <v>2749</v>
      </c>
      <c r="S54" s="119">
        <v>0</v>
      </c>
      <c r="T54" s="119">
        <v>6192</v>
      </c>
      <c r="U54" s="119">
        <v>6192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19">
        <v>4685.01</v>
      </c>
    </row>
    <row r="55" spans="1:28" ht="15">
      <c r="A55" s="43" t="s">
        <v>326</v>
      </c>
      <c r="B55" s="119">
        <v>236632</v>
      </c>
      <c r="C55" s="119">
        <v>232000</v>
      </c>
      <c r="D55" s="119">
        <v>229300</v>
      </c>
      <c r="E55" s="119">
        <v>8005</v>
      </c>
      <c r="F55" s="119">
        <v>0</v>
      </c>
      <c r="G55" s="119">
        <v>7214.52</v>
      </c>
      <c r="H55" s="119">
        <v>0</v>
      </c>
      <c r="I55" s="119">
        <v>432</v>
      </c>
      <c r="J55" s="119">
        <v>2465.47</v>
      </c>
      <c r="K55" s="119">
        <v>135553</v>
      </c>
      <c r="L55" s="119">
        <v>142885.24</v>
      </c>
      <c r="M55" s="119">
        <v>0</v>
      </c>
      <c r="N55" s="119">
        <v>0</v>
      </c>
      <c r="O55" s="119">
        <v>1903</v>
      </c>
      <c r="P55" s="119">
        <v>7732.75</v>
      </c>
      <c r="Q55" s="119">
        <v>1903</v>
      </c>
      <c r="R55" s="119">
        <v>1903</v>
      </c>
      <c r="S55" s="119">
        <v>0</v>
      </c>
      <c r="T55" s="119">
        <v>3017</v>
      </c>
      <c r="U55" s="119">
        <v>3017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19">
        <v>0</v>
      </c>
      <c r="AB55" s="119">
        <v>4315.75</v>
      </c>
    </row>
    <row r="56" spans="1:28" ht="15">
      <c r="A56" s="43" t="s">
        <v>115</v>
      </c>
      <c r="B56" s="119">
        <v>83717</v>
      </c>
      <c r="C56" s="119">
        <v>83400</v>
      </c>
      <c r="D56" s="119">
        <v>82717</v>
      </c>
      <c r="E56" s="119">
        <v>8000</v>
      </c>
      <c r="F56" s="119">
        <v>0</v>
      </c>
      <c r="G56" s="119">
        <v>5461</v>
      </c>
      <c r="H56" s="119">
        <v>0</v>
      </c>
      <c r="I56" s="119">
        <v>0</v>
      </c>
      <c r="J56" s="119">
        <v>0</v>
      </c>
      <c r="K56" s="119">
        <v>42000</v>
      </c>
      <c r="L56" s="119">
        <v>46449</v>
      </c>
      <c r="M56" s="119">
        <v>0</v>
      </c>
      <c r="N56" s="119">
        <v>0</v>
      </c>
      <c r="O56" s="119">
        <v>700</v>
      </c>
      <c r="P56" s="119">
        <v>1000</v>
      </c>
      <c r="Q56" s="119">
        <v>700</v>
      </c>
      <c r="R56" s="119">
        <v>700</v>
      </c>
      <c r="S56" s="119">
        <v>0</v>
      </c>
      <c r="T56" s="119">
        <v>1000</v>
      </c>
      <c r="U56" s="119">
        <v>1000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</row>
    <row r="57" spans="1:28" ht="15">
      <c r="A57" s="43" t="s">
        <v>116</v>
      </c>
      <c r="B57" s="119">
        <v>71271</v>
      </c>
      <c r="C57" s="119">
        <v>60620</v>
      </c>
      <c r="D57" s="119">
        <v>70000</v>
      </c>
      <c r="E57" s="119">
        <v>11000</v>
      </c>
      <c r="F57" s="119">
        <v>0</v>
      </c>
      <c r="G57" s="119">
        <v>11000</v>
      </c>
      <c r="H57" s="119">
        <v>0</v>
      </c>
      <c r="I57" s="119">
        <v>0</v>
      </c>
      <c r="J57" s="119">
        <v>0</v>
      </c>
      <c r="K57" s="119">
        <v>40392</v>
      </c>
      <c r="L57" s="119">
        <v>50434.11</v>
      </c>
      <c r="M57" s="119">
        <v>0</v>
      </c>
      <c r="N57" s="119">
        <v>0</v>
      </c>
      <c r="O57" s="119">
        <v>10792</v>
      </c>
      <c r="P57" s="119">
        <v>1271</v>
      </c>
      <c r="Q57" s="119">
        <v>792</v>
      </c>
      <c r="R57" s="119">
        <v>792</v>
      </c>
      <c r="S57" s="119">
        <v>0</v>
      </c>
      <c r="T57" s="119">
        <v>1271</v>
      </c>
      <c r="U57" s="119">
        <v>1271</v>
      </c>
      <c r="V57" s="119">
        <v>0</v>
      </c>
      <c r="W57" s="119">
        <v>10000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</row>
    <row r="58" spans="1:28" ht="15">
      <c r="A58" s="43" t="s">
        <v>327</v>
      </c>
      <c r="B58" s="119">
        <v>63878.71</v>
      </c>
      <c r="C58" s="119">
        <v>65000</v>
      </c>
      <c r="D58" s="119">
        <v>60391.71</v>
      </c>
      <c r="E58" s="119">
        <v>3697</v>
      </c>
      <c r="F58" s="119">
        <v>0</v>
      </c>
      <c r="G58" s="119">
        <v>8027.86</v>
      </c>
      <c r="H58" s="119">
        <v>0</v>
      </c>
      <c r="I58" s="119">
        <v>1921</v>
      </c>
      <c r="J58" s="119">
        <v>0</v>
      </c>
      <c r="K58" s="119">
        <v>48861</v>
      </c>
      <c r="L58" s="119">
        <v>46325.38</v>
      </c>
      <c r="M58" s="119">
        <v>0</v>
      </c>
      <c r="N58" s="119">
        <v>6038.47</v>
      </c>
      <c r="O58" s="119">
        <v>1003</v>
      </c>
      <c r="P58" s="119">
        <v>3487</v>
      </c>
      <c r="Q58" s="119">
        <v>1003</v>
      </c>
      <c r="R58" s="119">
        <v>1003</v>
      </c>
      <c r="S58" s="119">
        <v>0</v>
      </c>
      <c r="T58" s="119">
        <v>3487</v>
      </c>
      <c r="U58" s="119">
        <v>3487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</row>
    <row r="59" spans="1:28" ht="15">
      <c r="A59" s="43" t="s">
        <v>117</v>
      </c>
      <c r="B59" s="119">
        <v>94951</v>
      </c>
      <c r="C59" s="119">
        <v>94733</v>
      </c>
      <c r="D59" s="119">
        <v>93000</v>
      </c>
      <c r="E59" s="119">
        <v>8715</v>
      </c>
      <c r="F59" s="119">
        <v>0</v>
      </c>
      <c r="G59" s="119">
        <v>13495.13</v>
      </c>
      <c r="H59" s="119">
        <v>0</v>
      </c>
      <c r="I59" s="119">
        <v>546</v>
      </c>
      <c r="J59" s="119">
        <v>0</v>
      </c>
      <c r="K59" s="119">
        <v>73450</v>
      </c>
      <c r="L59" s="119">
        <v>76983</v>
      </c>
      <c r="M59" s="119">
        <v>493</v>
      </c>
      <c r="N59" s="119">
        <v>0</v>
      </c>
      <c r="O59" s="119">
        <v>1029</v>
      </c>
      <c r="P59" s="119">
        <v>1494</v>
      </c>
      <c r="Q59" s="119">
        <v>1029</v>
      </c>
      <c r="R59" s="119">
        <v>1029</v>
      </c>
      <c r="S59" s="119">
        <v>0</v>
      </c>
      <c r="T59" s="119">
        <v>1494</v>
      </c>
      <c r="U59" s="119">
        <v>1494</v>
      </c>
      <c r="V59" s="119">
        <v>0</v>
      </c>
      <c r="W59" s="119">
        <v>0</v>
      </c>
      <c r="X59" s="119">
        <v>0</v>
      </c>
      <c r="Y59" s="119">
        <v>0</v>
      </c>
      <c r="Z59" s="119">
        <v>457.4</v>
      </c>
      <c r="AA59" s="119">
        <v>0</v>
      </c>
      <c r="AB59" s="119">
        <v>0</v>
      </c>
    </row>
    <row r="60" spans="1:28" ht="15">
      <c r="A60" s="43" t="s">
        <v>118</v>
      </c>
      <c r="B60" s="119">
        <v>146237.77</v>
      </c>
      <c r="C60" s="119">
        <v>166686</v>
      </c>
      <c r="D60" s="119">
        <v>141737.77</v>
      </c>
      <c r="E60" s="119">
        <v>3030</v>
      </c>
      <c r="F60" s="119">
        <v>0</v>
      </c>
      <c r="G60" s="119">
        <v>4998.32</v>
      </c>
      <c r="H60" s="119">
        <v>0</v>
      </c>
      <c r="I60" s="119">
        <v>1064</v>
      </c>
      <c r="J60" s="119">
        <v>0</v>
      </c>
      <c r="K60" s="119">
        <v>109668</v>
      </c>
      <c r="L60" s="119">
        <v>111008.88</v>
      </c>
      <c r="M60" s="119">
        <v>28995</v>
      </c>
      <c r="N60" s="119">
        <v>0</v>
      </c>
      <c r="O60" s="119">
        <v>1534</v>
      </c>
      <c r="P60" s="119">
        <v>2335</v>
      </c>
      <c r="Q60" s="119">
        <v>1534</v>
      </c>
      <c r="R60" s="119">
        <v>1534</v>
      </c>
      <c r="S60" s="119">
        <v>0</v>
      </c>
      <c r="T60" s="119">
        <v>2335</v>
      </c>
      <c r="U60" s="119">
        <v>2335</v>
      </c>
      <c r="V60" s="119">
        <v>0</v>
      </c>
      <c r="W60" s="119">
        <v>0</v>
      </c>
      <c r="X60" s="119">
        <v>0</v>
      </c>
      <c r="Y60" s="119">
        <v>2500</v>
      </c>
      <c r="Z60" s="119">
        <v>2165</v>
      </c>
      <c r="AA60" s="119">
        <v>0</v>
      </c>
      <c r="AB60" s="119">
        <v>0</v>
      </c>
    </row>
    <row r="61" spans="1:28" ht="15">
      <c r="A61" s="43" t="s">
        <v>119</v>
      </c>
      <c r="B61" s="119">
        <v>156050</v>
      </c>
      <c r="C61" s="119">
        <v>110000</v>
      </c>
      <c r="D61" s="119">
        <v>110000</v>
      </c>
      <c r="E61" s="119">
        <v>5441</v>
      </c>
      <c r="F61" s="119">
        <v>0</v>
      </c>
      <c r="G61" s="119">
        <v>4226.75</v>
      </c>
      <c r="H61" s="119">
        <v>63.5</v>
      </c>
      <c r="I61" s="119">
        <v>4539</v>
      </c>
      <c r="J61" s="119">
        <v>0</v>
      </c>
      <c r="K61" s="119">
        <v>72000</v>
      </c>
      <c r="L61" s="119">
        <v>72000</v>
      </c>
      <c r="M61" s="119">
        <v>0</v>
      </c>
      <c r="N61" s="119">
        <v>0</v>
      </c>
      <c r="O61" s="119">
        <v>1090</v>
      </c>
      <c r="P61" s="119">
        <v>46050.15</v>
      </c>
      <c r="Q61" s="119">
        <v>1090</v>
      </c>
      <c r="R61" s="119">
        <v>1090</v>
      </c>
      <c r="S61" s="119">
        <v>0</v>
      </c>
      <c r="T61" s="119">
        <v>3859</v>
      </c>
      <c r="U61" s="119">
        <v>3859</v>
      </c>
      <c r="V61" s="119">
        <v>0</v>
      </c>
      <c r="W61" s="119">
        <v>0</v>
      </c>
      <c r="X61" s="119">
        <v>0</v>
      </c>
      <c r="Y61" s="119">
        <v>7760</v>
      </c>
      <c r="Z61" s="119">
        <v>0</v>
      </c>
      <c r="AA61" s="119">
        <v>0</v>
      </c>
      <c r="AB61" s="119">
        <v>42191.15</v>
      </c>
    </row>
    <row r="62" spans="1:28" ht="15">
      <c r="A62" s="43" t="s">
        <v>120</v>
      </c>
      <c r="B62" s="119">
        <v>117107</v>
      </c>
      <c r="C62" s="119">
        <v>108319</v>
      </c>
      <c r="D62" s="119">
        <v>115000</v>
      </c>
      <c r="E62" s="119">
        <v>7055</v>
      </c>
      <c r="F62" s="119">
        <v>0</v>
      </c>
      <c r="G62" s="119">
        <v>2571.89</v>
      </c>
      <c r="H62" s="119">
        <v>0</v>
      </c>
      <c r="I62" s="119">
        <v>0</v>
      </c>
      <c r="J62" s="119">
        <v>0</v>
      </c>
      <c r="K62" s="119">
        <v>76995</v>
      </c>
      <c r="L62" s="119">
        <v>76995.21</v>
      </c>
      <c r="M62" s="119">
        <v>0</v>
      </c>
      <c r="N62" s="119">
        <v>0</v>
      </c>
      <c r="O62" s="119">
        <v>1370</v>
      </c>
      <c r="P62" s="119">
        <v>2107</v>
      </c>
      <c r="Q62" s="119">
        <v>1370</v>
      </c>
      <c r="R62" s="119">
        <v>1370</v>
      </c>
      <c r="S62" s="119">
        <v>0</v>
      </c>
      <c r="T62" s="119">
        <v>2107</v>
      </c>
      <c r="U62" s="119">
        <v>2107</v>
      </c>
      <c r="V62" s="119">
        <v>0</v>
      </c>
      <c r="W62" s="119">
        <v>0</v>
      </c>
      <c r="X62" s="119">
        <v>0</v>
      </c>
      <c r="Y62" s="119">
        <v>33090</v>
      </c>
      <c r="Z62" s="119">
        <v>0</v>
      </c>
      <c r="AA62" s="119">
        <v>0</v>
      </c>
      <c r="AB62" s="119">
        <v>0</v>
      </c>
    </row>
    <row r="63" spans="1:28" ht="15">
      <c r="A63" s="43" t="s">
        <v>121</v>
      </c>
      <c r="B63" s="119">
        <v>239782</v>
      </c>
      <c r="C63" s="119">
        <v>233112</v>
      </c>
      <c r="D63" s="119">
        <v>237561</v>
      </c>
      <c r="E63" s="119">
        <v>16494</v>
      </c>
      <c r="F63" s="119">
        <v>0</v>
      </c>
      <c r="G63" s="119">
        <v>14000</v>
      </c>
      <c r="H63" s="119">
        <v>0</v>
      </c>
      <c r="I63" s="119">
        <v>2352</v>
      </c>
      <c r="J63" s="119">
        <v>3395</v>
      </c>
      <c r="K63" s="119">
        <v>149498</v>
      </c>
      <c r="L63" s="119">
        <v>175518.83</v>
      </c>
      <c r="M63" s="119">
        <v>24313</v>
      </c>
      <c r="N63" s="119">
        <v>285.3</v>
      </c>
      <c r="O63" s="119">
        <v>1565</v>
      </c>
      <c r="P63" s="119">
        <v>2221</v>
      </c>
      <c r="Q63" s="119">
        <v>1565</v>
      </c>
      <c r="R63" s="119">
        <v>1565</v>
      </c>
      <c r="S63" s="119">
        <v>0</v>
      </c>
      <c r="T63" s="119">
        <v>2221</v>
      </c>
      <c r="U63" s="119">
        <v>2221</v>
      </c>
      <c r="V63" s="119">
        <v>0</v>
      </c>
      <c r="W63" s="119">
        <v>0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</row>
    <row r="64" spans="1:28" ht="15">
      <c r="A64" s="43" t="s">
        <v>122</v>
      </c>
      <c r="B64" s="119">
        <v>164297.84</v>
      </c>
      <c r="C64" s="119">
        <v>140000</v>
      </c>
      <c r="D64" s="119">
        <v>145000</v>
      </c>
      <c r="E64" s="119">
        <v>6000</v>
      </c>
      <c r="F64" s="119">
        <v>0</v>
      </c>
      <c r="G64" s="119">
        <v>3499</v>
      </c>
      <c r="H64" s="119">
        <v>0</v>
      </c>
      <c r="I64" s="119">
        <v>0</v>
      </c>
      <c r="J64" s="119">
        <v>0</v>
      </c>
      <c r="K64" s="119">
        <v>113629</v>
      </c>
      <c r="L64" s="119">
        <v>116486.05</v>
      </c>
      <c r="M64" s="119">
        <v>0</v>
      </c>
      <c r="N64" s="119">
        <v>0</v>
      </c>
      <c r="O64" s="119">
        <v>535740</v>
      </c>
      <c r="P64" s="119">
        <v>2198</v>
      </c>
      <c r="Q64" s="119">
        <v>1529</v>
      </c>
      <c r="R64" s="119">
        <v>1529</v>
      </c>
      <c r="S64" s="119">
        <v>0</v>
      </c>
      <c r="T64" s="119">
        <v>2198</v>
      </c>
      <c r="U64" s="119">
        <v>2198</v>
      </c>
      <c r="V64" s="119">
        <v>0</v>
      </c>
      <c r="W64" s="119">
        <v>534211</v>
      </c>
      <c r="X64" s="119">
        <v>0</v>
      </c>
      <c r="Y64" s="119">
        <v>1090</v>
      </c>
      <c r="Z64" s="119">
        <v>15860</v>
      </c>
      <c r="AA64" s="119">
        <v>0</v>
      </c>
      <c r="AB64" s="119">
        <v>1239.84</v>
      </c>
    </row>
    <row r="65" spans="1:28" ht="15">
      <c r="A65" s="43" t="s">
        <v>123</v>
      </c>
      <c r="B65" s="119">
        <v>126403.82</v>
      </c>
      <c r="C65" s="119">
        <v>153900</v>
      </c>
      <c r="D65" s="119">
        <v>122800</v>
      </c>
      <c r="E65" s="119">
        <v>4200</v>
      </c>
      <c r="F65" s="119">
        <v>0</v>
      </c>
      <c r="G65" s="119">
        <v>4503.23</v>
      </c>
      <c r="H65" s="119">
        <v>0</v>
      </c>
      <c r="I65" s="119">
        <v>2864</v>
      </c>
      <c r="J65" s="119">
        <v>294</v>
      </c>
      <c r="K65" s="119">
        <v>99990</v>
      </c>
      <c r="L65" s="119">
        <v>95675.37</v>
      </c>
      <c r="M65" s="119">
        <v>0</v>
      </c>
      <c r="N65" s="119">
        <v>0</v>
      </c>
      <c r="O65" s="119">
        <v>700</v>
      </c>
      <c r="P65" s="119">
        <v>2815</v>
      </c>
      <c r="Q65" s="119">
        <v>700</v>
      </c>
      <c r="R65" s="119">
        <v>700</v>
      </c>
      <c r="S65" s="119">
        <v>0</v>
      </c>
      <c r="T65" s="119">
        <v>2815</v>
      </c>
      <c r="U65" s="119">
        <v>2815</v>
      </c>
      <c r="V65" s="119">
        <v>0</v>
      </c>
      <c r="W65" s="119">
        <v>0</v>
      </c>
      <c r="X65" s="119">
        <v>0</v>
      </c>
      <c r="Y65" s="119">
        <v>0</v>
      </c>
      <c r="Z65" s="119">
        <v>161.9</v>
      </c>
      <c r="AA65" s="119">
        <v>0</v>
      </c>
      <c r="AB65" s="119">
        <v>626.92</v>
      </c>
    </row>
    <row r="66" spans="1:28" ht="15">
      <c r="A66" s="43" t="s">
        <v>124</v>
      </c>
      <c r="B66" s="119">
        <v>47075</v>
      </c>
      <c r="C66" s="119">
        <v>43000</v>
      </c>
      <c r="D66" s="119">
        <v>46000</v>
      </c>
      <c r="E66" s="119">
        <v>5777</v>
      </c>
      <c r="F66" s="119">
        <v>0</v>
      </c>
      <c r="G66" s="119">
        <v>5406.16</v>
      </c>
      <c r="H66" s="119">
        <v>0</v>
      </c>
      <c r="I66" s="119">
        <v>0</v>
      </c>
      <c r="J66" s="119">
        <v>0</v>
      </c>
      <c r="K66" s="119">
        <v>28846</v>
      </c>
      <c r="L66" s="119">
        <v>31538</v>
      </c>
      <c r="M66" s="119">
        <v>0</v>
      </c>
      <c r="N66" s="119">
        <v>0</v>
      </c>
      <c r="O66" s="119">
        <v>15721</v>
      </c>
      <c r="P66" s="119">
        <v>1075</v>
      </c>
      <c r="Q66" s="119">
        <v>721</v>
      </c>
      <c r="R66" s="119">
        <v>721</v>
      </c>
      <c r="S66" s="119">
        <v>0</v>
      </c>
      <c r="T66" s="119">
        <v>1075</v>
      </c>
      <c r="U66" s="119">
        <v>1075</v>
      </c>
      <c r="V66" s="119">
        <v>0</v>
      </c>
      <c r="W66" s="119">
        <v>15000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</row>
    <row r="67" spans="1:28" ht="15">
      <c r="A67" s="43" t="s">
        <v>125</v>
      </c>
      <c r="B67" s="119">
        <v>131463</v>
      </c>
      <c r="C67" s="119">
        <v>143398</v>
      </c>
      <c r="D67" s="119">
        <v>125000</v>
      </c>
      <c r="E67" s="119">
        <v>3002</v>
      </c>
      <c r="F67" s="119">
        <v>0</v>
      </c>
      <c r="G67" s="119">
        <v>3009</v>
      </c>
      <c r="H67" s="119">
        <v>0</v>
      </c>
      <c r="I67" s="119">
        <v>105</v>
      </c>
      <c r="J67" s="119">
        <v>0</v>
      </c>
      <c r="K67" s="119">
        <v>98802</v>
      </c>
      <c r="L67" s="119">
        <v>82020</v>
      </c>
      <c r="M67" s="119">
        <v>0</v>
      </c>
      <c r="N67" s="119">
        <v>0</v>
      </c>
      <c r="O67" s="119">
        <v>3398</v>
      </c>
      <c r="P67" s="119">
        <v>6145</v>
      </c>
      <c r="Q67" s="119">
        <v>3398</v>
      </c>
      <c r="R67" s="119">
        <v>3398</v>
      </c>
      <c r="S67" s="119">
        <v>0</v>
      </c>
      <c r="T67" s="119">
        <v>6145</v>
      </c>
      <c r="U67" s="119">
        <v>6145</v>
      </c>
      <c r="V67" s="119">
        <v>0</v>
      </c>
      <c r="W67" s="119">
        <v>0</v>
      </c>
      <c r="X67" s="119">
        <v>0</v>
      </c>
      <c r="Y67" s="119">
        <v>0</v>
      </c>
      <c r="Z67" s="119">
        <v>318</v>
      </c>
      <c r="AA67" s="119">
        <v>0</v>
      </c>
      <c r="AB67" s="119">
        <v>0</v>
      </c>
    </row>
    <row r="68" spans="1:28" ht="15">
      <c r="A68" s="43" t="s">
        <v>126</v>
      </c>
      <c r="B68" s="119">
        <f aca="true" t="shared" si="4" ref="B68:AB68">SUM(B53:B67)</f>
        <v>1902925.5100000002</v>
      </c>
      <c r="C68" s="119">
        <f t="shared" si="4"/>
        <v>2583040</v>
      </c>
      <c r="D68" s="119">
        <f t="shared" si="4"/>
        <v>1790508.22</v>
      </c>
      <c r="E68" s="119">
        <f t="shared" si="4"/>
        <v>115767</v>
      </c>
      <c r="F68" s="119">
        <f t="shared" si="4"/>
        <v>0</v>
      </c>
      <c r="G68" s="119">
        <f t="shared" si="4"/>
        <v>113425.78</v>
      </c>
      <c r="H68" s="119">
        <f t="shared" si="4"/>
        <v>63.5</v>
      </c>
      <c r="I68" s="119">
        <f t="shared" si="4"/>
        <v>99450</v>
      </c>
      <c r="J68" s="119">
        <f t="shared" si="4"/>
        <v>10159.89</v>
      </c>
      <c r="K68" s="119">
        <f t="shared" si="4"/>
        <v>1268157</v>
      </c>
      <c r="L68" s="119">
        <f t="shared" si="4"/>
        <v>1299199.75</v>
      </c>
      <c r="M68" s="119">
        <f t="shared" si="4"/>
        <v>53801</v>
      </c>
      <c r="N68" s="119">
        <f t="shared" si="4"/>
        <v>6622.6</v>
      </c>
      <c r="O68" s="119">
        <f t="shared" si="4"/>
        <v>580060</v>
      </c>
      <c r="P68" s="119">
        <f t="shared" si="4"/>
        <v>91989.91</v>
      </c>
      <c r="Q68" s="119">
        <f t="shared" si="4"/>
        <v>20849</v>
      </c>
      <c r="R68" s="119">
        <f t="shared" si="4"/>
        <v>20849</v>
      </c>
      <c r="S68" s="119">
        <f t="shared" si="4"/>
        <v>0</v>
      </c>
      <c r="T68" s="119">
        <f t="shared" si="4"/>
        <v>40398</v>
      </c>
      <c r="U68" s="119">
        <f t="shared" si="4"/>
        <v>40398</v>
      </c>
      <c r="V68" s="119">
        <f t="shared" si="4"/>
        <v>0</v>
      </c>
      <c r="W68" s="119">
        <f t="shared" si="4"/>
        <v>559211</v>
      </c>
      <c r="X68" s="119">
        <f t="shared" si="4"/>
        <v>0</v>
      </c>
      <c r="Y68" s="119">
        <f t="shared" si="4"/>
        <v>67170</v>
      </c>
      <c r="Z68" s="119">
        <f t="shared" si="4"/>
        <v>18962.300000000003</v>
      </c>
      <c r="AA68" s="119">
        <f t="shared" si="4"/>
        <v>0</v>
      </c>
      <c r="AB68" s="119">
        <f t="shared" si="4"/>
        <v>53058.67</v>
      </c>
    </row>
    <row r="69" spans="1:28" ht="15" customHeight="1">
      <c r="A69" s="13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6"/>
    </row>
    <row r="70" spans="1:28" ht="15">
      <c r="A70" s="43" t="s">
        <v>127</v>
      </c>
      <c r="B70" s="100">
        <v>150428</v>
      </c>
      <c r="C70" s="100">
        <v>126697</v>
      </c>
      <c r="D70" s="100">
        <v>146743</v>
      </c>
      <c r="E70" s="100">
        <v>3000</v>
      </c>
      <c r="F70" s="100">
        <v>0</v>
      </c>
      <c r="G70" s="100">
        <v>2000</v>
      </c>
      <c r="H70" s="100">
        <v>0</v>
      </c>
      <c r="I70" s="100">
        <v>1468</v>
      </c>
      <c r="J70" s="100">
        <v>0</v>
      </c>
      <c r="K70" s="100">
        <v>79910</v>
      </c>
      <c r="L70" s="100">
        <v>92398</v>
      </c>
      <c r="M70" s="100">
        <v>0</v>
      </c>
      <c r="N70" s="100">
        <v>0</v>
      </c>
      <c r="O70" s="100">
        <v>1166</v>
      </c>
      <c r="P70" s="100">
        <v>3685</v>
      </c>
      <c r="Q70" s="100">
        <v>1166</v>
      </c>
      <c r="R70" s="100">
        <v>1166</v>
      </c>
      <c r="S70" s="100">
        <v>0</v>
      </c>
      <c r="T70" s="100">
        <v>3685</v>
      </c>
      <c r="U70" s="100">
        <v>3685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</row>
    <row r="71" spans="1:28" ht="15">
      <c r="A71" s="43" t="s">
        <v>128</v>
      </c>
      <c r="B71" s="100">
        <v>258716</v>
      </c>
      <c r="C71" s="100">
        <v>235661</v>
      </c>
      <c r="D71" s="120">
        <v>253342</v>
      </c>
      <c r="E71" s="100">
        <v>2000</v>
      </c>
      <c r="F71" s="100">
        <v>0</v>
      </c>
      <c r="G71" s="100">
        <v>5000</v>
      </c>
      <c r="H71" s="100">
        <v>0</v>
      </c>
      <c r="I71" s="100">
        <v>0</v>
      </c>
      <c r="J71" s="100">
        <v>4878</v>
      </c>
      <c r="K71" s="100">
        <v>174789</v>
      </c>
      <c r="L71" s="100">
        <v>140803.03</v>
      </c>
      <c r="M71" s="100">
        <v>16909</v>
      </c>
      <c r="N71" s="100">
        <v>9927</v>
      </c>
      <c r="O71" s="100">
        <v>1375</v>
      </c>
      <c r="P71" s="100">
        <v>4087</v>
      </c>
      <c r="Q71" s="100">
        <v>1375</v>
      </c>
      <c r="R71" s="100">
        <v>1375</v>
      </c>
      <c r="S71" s="100">
        <v>0</v>
      </c>
      <c r="T71" s="100">
        <v>4087</v>
      </c>
      <c r="U71" s="100">
        <v>4087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1287</v>
      </c>
    </row>
    <row r="72" spans="1:28" ht="15">
      <c r="A72" s="43" t="s">
        <v>129</v>
      </c>
      <c r="B72" s="100">
        <v>213723</v>
      </c>
      <c r="C72" s="100">
        <v>200000</v>
      </c>
      <c r="D72" s="100">
        <v>205000</v>
      </c>
      <c r="E72" s="100">
        <v>7939</v>
      </c>
      <c r="F72" s="51">
        <v>0</v>
      </c>
      <c r="G72" s="100">
        <v>8004</v>
      </c>
      <c r="H72" s="100">
        <v>0</v>
      </c>
      <c r="I72" s="100">
        <v>0</v>
      </c>
      <c r="J72" s="100">
        <v>0</v>
      </c>
      <c r="K72" s="100">
        <v>126003</v>
      </c>
      <c r="L72" s="100">
        <v>122363</v>
      </c>
      <c r="M72" s="100">
        <v>5600</v>
      </c>
      <c r="N72" s="100">
        <v>0</v>
      </c>
      <c r="O72" s="100">
        <v>2220</v>
      </c>
      <c r="P72" s="100">
        <v>2723</v>
      </c>
      <c r="Q72" s="100">
        <v>2220</v>
      </c>
      <c r="R72" s="100">
        <v>2220</v>
      </c>
      <c r="S72" s="100">
        <v>0</v>
      </c>
      <c r="T72" s="100">
        <v>2723</v>
      </c>
      <c r="U72" s="100">
        <v>2723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0">
        <v>6000</v>
      </c>
    </row>
    <row r="73" spans="1:28" ht="15">
      <c r="A73" s="43" t="s">
        <v>130</v>
      </c>
      <c r="B73" s="100">
        <v>128402</v>
      </c>
      <c r="C73" s="100">
        <v>133166</v>
      </c>
      <c r="D73" s="100">
        <v>123750</v>
      </c>
      <c r="E73" s="100">
        <v>12039</v>
      </c>
      <c r="F73" s="100">
        <v>0</v>
      </c>
      <c r="G73" s="100">
        <v>9000</v>
      </c>
      <c r="H73" s="100">
        <v>0</v>
      </c>
      <c r="I73" s="100">
        <v>0</v>
      </c>
      <c r="J73" s="100">
        <v>0</v>
      </c>
      <c r="K73" s="100">
        <v>76939</v>
      </c>
      <c r="L73" s="100">
        <v>78000</v>
      </c>
      <c r="M73" s="100">
        <v>0</v>
      </c>
      <c r="N73" s="100">
        <v>0</v>
      </c>
      <c r="O73" s="100">
        <v>1748</v>
      </c>
      <c r="P73" s="100">
        <v>2558</v>
      </c>
      <c r="Q73" s="100">
        <v>1748</v>
      </c>
      <c r="R73" s="100">
        <v>1748</v>
      </c>
      <c r="S73" s="100">
        <v>0</v>
      </c>
      <c r="T73" s="100">
        <v>2558</v>
      </c>
      <c r="U73" s="100">
        <v>2558</v>
      </c>
      <c r="V73" s="100">
        <v>0</v>
      </c>
      <c r="W73" s="100">
        <v>0</v>
      </c>
      <c r="X73" s="100">
        <v>0</v>
      </c>
      <c r="Y73" s="100">
        <v>805</v>
      </c>
      <c r="Z73" s="100">
        <v>1594</v>
      </c>
      <c r="AA73" s="51">
        <v>0</v>
      </c>
      <c r="AB73" s="100">
        <v>500</v>
      </c>
    </row>
    <row r="74" spans="1:28" ht="15">
      <c r="A74" s="43" t="s">
        <v>131</v>
      </c>
      <c r="B74" s="103">
        <v>122102</v>
      </c>
      <c r="C74" s="100">
        <v>115000</v>
      </c>
      <c r="D74" s="100">
        <v>112000</v>
      </c>
      <c r="E74" s="100">
        <v>9000</v>
      </c>
      <c r="F74" s="100">
        <v>0</v>
      </c>
      <c r="G74" s="100">
        <v>10055</v>
      </c>
      <c r="H74" s="100">
        <v>0</v>
      </c>
      <c r="I74" s="100">
        <v>853</v>
      </c>
      <c r="J74" s="100">
        <v>260</v>
      </c>
      <c r="K74" s="100">
        <v>70916</v>
      </c>
      <c r="L74" s="100">
        <v>69900</v>
      </c>
      <c r="M74" s="100">
        <v>0</v>
      </c>
      <c r="N74" s="100">
        <v>0</v>
      </c>
      <c r="O74" s="100">
        <v>1009</v>
      </c>
      <c r="P74" s="100">
        <v>10102</v>
      </c>
      <c r="Q74" s="100">
        <v>1009</v>
      </c>
      <c r="R74" s="100">
        <v>1009</v>
      </c>
      <c r="S74" s="100">
        <v>0</v>
      </c>
      <c r="T74" s="100">
        <v>1413</v>
      </c>
      <c r="U74" s="100">
        <v>1413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</row>
    <row r="75" spans="1:28" ht="15">
      <c r="A75" s="43" t="s">
        <v>132</v>
      </c>
      <c r="B75" s="100">
        <v>132306</v>
      </c>
      <c r="C75" s="100">
        <v>120000</v>
      </c>
      <c r="D75" s="100">
        <v>130000</v>
      </c>
      <c r="E75" s="100">
        <v>6194</v>
      </c>
      <c r="F75" s="100">
        <v>174</v>
      </c>
      <c r="G75" s="100">
        <v>6053</v>
      </c>
      <c r="H75" s="100">
        <v>148.32</v>
      </c>
      <c r="I75" s="100">
        <v>126</v>
      </c>
      <c r="J75" s="100">
        <v>8255</v>
      </c>
      <c r="K75" s="100">
        <v>92353</v>
      </c>
      <c r="L75" s="100">
        <v>97261</v>
      </c>
      <c r="M75" s="100">
        <v>19060.63</v>
      </c>
      <c r="N75" s="100">
        <v>0</v>
      </c>
      <c r="O75" s="100">
        <v>1118</v>
      </c>
      <c r="P75" s="100">
        <v>1628</v>
      </c>
      <c r="Q75" s="100">
        <v>1118</v>
      </c>
      <c r="R75" s="100">
        <v>1042</v>
      </c>
      <c r="S75" s="100">
        <v>76</v>
      </c>
      <c r="T75" s="100">
        <v>1628</v>
      </c>
      <c r="U75" s="100">
        <v>1608</v>
      </c>
      <c r="V75" s="100">
        <v>20</v>
      </c>
      <c r="W75" s="100">
        <v>0</v>
      </c>
      <c r="X75" s="100">
        <v>0</v>
      </c>
      <c r="Y75" s="100">
        <v>0</v>
      </c>
      <c r="Z75" s="100">
        <v>102</v>
      </c>
      <c r="AA75" s="100">
        <v>0</v>
      </c>
      <c r="AB75" s="100">
        <v>576</v>
      </c>
    </row>
    <row r="76" spans="1:28" ht="15">
      <c r="A76" s="43" t="s">
        <v>133</v>
      </c>
      <c r="B76" s="100">
        <v>168603</v>
      </c>
      <c r="C76" s="100">
        <v>114500</v>
      </c>
      <c r="D76" s="100">
        <v>162000</v>
      </c>
      <c r="E76" s="100">
        <v>7450</v>
      </c>
      <c r="F76" s="100">
        <v>0</v>
      </c>
      <c r="G76" s="100">
        <v>10076</v>
      </c>
      <c r="H76" s="100">
        <v>6</v>
      </c>
      <c r="I76" s="100">
        <v>0</v>
      </c>
      <c r="J76" s="100">
        <v>2112</v>
      </c>
      <c r="K76" s="100">
        <v>57469</v>
      </c>
      <c r="L76" s="100">
        <v>51664</v>
      </c>
      <c r="M76" s="100">
        <v>0</v>
      </c>
      <c r="N76" s="100">
        <v>46484</v>
      </c>
      <c r="O76" s="100">
        <v>7729</v>
      </c>
      <c r="P76" s="100">
        <v>6603</v>
      </c>
      <c r="Q76" s="100">
        <v>3140</v>
      </c>
      <c r="R76" s="100">
        <v>3140</v>
      </c>
      <c r="S76" s="100">
        <v>0</v>
      </c>
      <c r="T76" s="100">
        <v>4449</v>
      </c>
      <c r="U76" s="100">
        <v>4449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</row>
    <row r="77" spans="1:28" ht="15">
      <c r="A77" s="43" t="s">
        <v>134</v>
      </c>
      <c r="B77" s="100">
        <v>584714</v>
      </c>
      <c r="C77" s="100">
        <v>517500</v>
      </c>
      <c r="D77" s="100">
        <v>551887</v>
      </c>
      <c r="E77" s="100">
        <v>14758</v>
      </c>
      <c r="F77" s="100">
        <v>385</v>
      </c>
      <c r="G77" s="100">
        <v>16055</v>
      </c>
      <c r="H77" s="100">
        <v>1066</v>
      </c>
      <c r="I77" s="100">
        <v>5816</v>
      </c>
      <c r="J77" s="100">
        <v>6288</v>
      </c>
      <c r="K77" s="100">
        <v>345525</v>
      </c>
      <c r="L77" s="100">
        <v>361110</v>
      </c>
      <c r="M77" s="100">
        <v>1250</v>
      </c>
      <c r="N77" s="100">
        <v>712</v>
      </c>
      <c r="O77" s="100">
        <v>5280</v>
      </c>
      <c r="P77" s="100">
        <v>13661</v>
      </c>
      <c r="Q77" s="100">
        <v>5280</v>
      </c>
      <c r="R77" s="100">
        <v>5280</v>
      </c>
      <c r="S77" s="100">
        <v>0</v>
      </c>
      <c r="T77" s="100">
        <v>13661</v>
      </c>
      <c r="U77" s="100">
        <v>13661</v>
      </c>
      <c r="V77" s="100">
        <v>0</v>
      </c>
      <c r="W77" s="100">
        <v>0</v>
      </c>
      <c r="X77" s="100">
        <v>0</v>
      </c>
      <c r="Y77" s="100">
        <v>13305</v>
      </c>
      <c r="Z77" s="100">
        <v>9856</v>
      </c>
      <c r="AA77" s="100">
        <v>1450</v>
      </c>
      <c r="AB77" s="100">
        <v>9310</v>
      </c>
    </row>
    <row r="78" spans="1:28" ht="15">
      <c r="A78" s="43" t="s">
        <v>135</v>
      </c>
      <c r="B78" s="100">
        <v>172925</v>
      </c>
      <c r="C78" s="100">
        <v>115000</v>
      </c>
      <c r="D78" s="100">
        <v>145000</v>
      </c>
      <c r="E78" s="100">
        <v>3330</v>
      </c>
      <c r="F78" s="100">
        <v>478</v>
      </c>
      <c r="G78" s="100">
        <v>3993</v>
      </c>
      <c r="H78" s="100">
        <v>49</v>
      </c>
      <c r="I78" s="100">
        <v>2488</v>
      </c>
      <c r="J78" s="100">
        <v>0</v>
      </c>
      <c r="K78" s="100">
        <v>98197</v>
      </c>
      <c r="L78" s="100">
        <v>96103</v>
      </c>
      <c r="M78" s="100">
        <v>0</v>
      </c>
      <c r="N78" s="100">
        <v>0</v>
      </c>
      <c r="O78" s="100">
        <v>4310</v>
      </c>
      <c r="P78" s="100">
        <v>9533</v>
      </c>
      <c r="Q78" s="100">
        <v>4310</v>
      </c>
      <c r="R78" s="100">
        <v>4310</v>
      </c>
      <c r="S78" s="100">
        <v>0</v>
      </c>
      <c r="T78" s="100">
        <v>9533</v>
      </c>
      <c r="U78" s="100">
        <v>9533</v>
      </c>
      <c r="V78" s="100">
        <v>0</v>
      </c>
      <c r="W78" s="100">
        <v>0</v>
      </c>
      <c r="X78" s="100">
        <v>0</v>
      </c>
      <c r="Y78" s="100">
        <v>12084</v>
      </c>
      <c r="Z78" s="100">
        <v>18392</v>
      </c>
      <c r="AA78" s="100">
        <v>0</v>
      </c>
      <c r="AB78" s="100">
        <v>0</v>
      </c>
    </row>
    <row r="79" spans="1:28" ht="15">
      <c r="A79" s="43" t="s">
        <v>136</v>
      </c>
      <c r="B79" s="100">
        <f aca="true" t="shared" si="5" ref="B79:T79">SUM(B70:B78)</f>
        <v>1931919</v>
      </c>
      <c r="C79" s="100">
        <f t="shared" si="5"/>
        <v>1677524</v>
      </c>
      <c r="D79" s="100">
        <f t="shared" si="5"/>
        <v>1829722</v>
      </c>
      <c r="E79" s="100">
        <f t="shared" si="5"/>
        <v>65710</v>
      </c>
      <c r="F79" s="100">
        <f t="shared" si="5"/>
        <v>1037</v>
      </c>
      <c r="G79" s="100">
        <f t="shared" si="5"/>
        <v>70236</v>
      </c>
      <c r="H79" s="100">
        <f t="shared" si="5"/>
        <v>1269.32</v>
      </c>
      <c r="I79" s="100">
        <f t="shared" si="5"/>
        <v>10751</v>
      </c>
      <c r="J79" s="100">
        <f t="shared" si="5"/>
        <v>21793</v>
      </c>
      <c r="K79" s="100">
        <f t="shared" si="5"/>
        <v>1122101</v>
      </c>
      <c r="L79" s="100">
        <f t="shared" si="5"/>
        <v>1109602.03</v>
      </c>
      <c r="M79" s="100">
        <f t="shared" si="5"/>
        <v>42819.630000000005</v>
      </c>
      <c r="N79" s="100">
        <f t="shared" si="5"/>
        <v>57123</v>
      </c>
      <c r="O79" s="100">
        <f t="shared" si="5"/>
        <v>25955</v>
      </c>
      <c r="P79" s="100">
        <f>SUM(P70:P78)</f>
        <v>54580</v>
      </c>
      <c r="Q79" s="100">
        <f t="shared" si="5"/>
        <v>21366</v>
      </c>
      <c r="R79" s="100">
        <f t="shared" si="5"/>
        <v>21290</v>
      </c>
      <c r="S79" s="100">
        <f t="shared" si="5"/>
        <v>76</v>
      </c>
      <c r="T79" s="100">
        <f t="shared" si="5"/>
        <v>43737</v>
      </c>
      <c r="U79" s="100">
        <f>SUM(U70:U78)</f>
        <v>43717</v>
      </c>
      <c r="V79" s="100">
        <v>20</v>
      </c>
      <c r="W79" s="100">
        <v>0</v>
      </c>
      <c r="X79" s="100">
        <v>0</v>
      </c>
      <c r="Y79" s="100">
        <f>SUM(Y72:Y78)</f>
        <v>26194</v>
      </c>
      <c r="Z79" s="100">
        <f>SUM(Z72:Z78)</f>
        <v>29944</v>
      </c>
      <c r="AA79" s="100">
        <f>SUM(AA72:AA78)</f>
        <v>1450</v>
      </c>
      <c r="AB79" s="100">
        <f>SUM(AB70:AB78)</f>
        <v>17673</v>
      </c>
    </row>
    <row r="80" spans="1:28" ht="15" customHeight="1">
      <c r="A80" s="13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6"/>
    </row>
    <row r="81" spans="1:28" ht="15">
      <c r="A81" s="43" t="s">
        <v>137</v>
      </c>
      <c r="B81" s="51">
        <v>81400</v>
      </c>
      <c r="C81" s="51">
        <v>73027</v>
      </c>
      <c r="D81" s="51">
        <v>80400</v>
      </c>
      <c r="E81" s="51">
        <v>5083</v>
      </c>
      <c r="F81" s="51">
        <v>0</v>
      </c>
      <c r="G81" s="51">
        <v>5011</v>
      </c>
      <c r="H81" s="51">
        <v>0</v>
      </c>
      <c r="I81" s="51">
        <v>0</v>
      </c>
      <c r="J81" s="51">
        <v>0</v>
      </c>
      <c r="K81" s="51">
        <v>43940</v>
      </c>
      <c r="L81" s="51">
        <v>49920</v>
      </c>
      <c r="M81" s="51">
        <v>0</v>
      </c>
      <c r="N81" s="51">
        <v>0</v>
      </c>
      <c r="O81" s="51">
        <v>700</v>
      </c>
      <c r="P81" s="51">
        <v>1000</v>
      </c>
      <c r="Q81" s="51">
        <v>700</v>
      </c>
      <c r="R81" s="51">
        <v>700</v>
      </c>
      <c r="S81" s="51">
        <v>0</v>
      </c>
      <c r="T81" s="51">
        <v>1000</v>
      </c>
      <c r="U81" s="51">
        <v>1000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</row>
    <row r="82" spans="1:28" ht="15">
      <c r="A82" s="43" t="s">
        <v>138</v>
      </c>
      <c r="B82" s="51">
        <v>70919</v>
      </c>
      <c r="C82" s="51">
        <v>30491</v>
      </c>
      <c r="D82" s="51">
        <v>50000</v>
      </c>
      <c r="E82" s="51">
        <v>4000</v>
      </c>
      <c r="F82" s="51">
        <v>0</v>
      </c>
      <c r="G82" s="51">
        <v>5000</v>
      </c>
      <c r="H82" s="51">
        <v>0</v>
      </c>
      <c r="I82" s="51">
        <v>0</v>
      </c>
      <c r="J82" s="51">
        <v>0</v>
      </c>
      <c r="K82" s="51">
        <v>18487</v>
      </c>
      <c r="L82" s="51">
        <v>31900</v>
      </c>
      <c r="M82" s="51">
        <v>0</v>
      </c>
      <c r="N82" s="51">
        <v>0</v>
      </c>
      <c r="O82" s="51">
        <v>873</v>
      </c>
      <c r="P82" s="51">
        <v>1000</v>
      </c>
      <c r="Q82" s="51">
        <v>873</v>
      </c>
      <c r="R82" s="51">
        <v>873</v>
      </c>
      <c r="S82" s="51">
        <v>0</v>
      </c>
      <c r="T82" s="51">
        <v>1000</v>
      </c>
      <c r="U82" s="51">
        <v>1000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20000</v>
      </c>
      <c r="AB82" s="51">
        <v>19919</v>
      </c>
    </row>
    <row r="83" spans="1:28" ht="15">
      <c r="A83" s="43" t="s">
        <v>139</v>
      </c>
      <c r="B83" s="51">
        <v>211780</v>
      </c>
      <c r="C83" s="51">
        <v>147912</v>
      </c>
      <c r="D83" s="51">
        <v>206017</v>
      </c>
      <c r="E83" s="51">
        <v>8000</v>
      </c>
      <c r="F83" s="51">
        <v>0</v>
      </c>
      <c r="G83" s="51">
        <v>8000</v>
      </c>
      <c r="H83" s="51">
        <v>0</v>
      </c>
      <c r="I83" s="51">
        <v>0</v>
      </c>
      <c r="J83" s="51">
        <v>0</v>
      </c>
      <c r="K83" s="51">
        <v>139912</v>
      </c>
      <c r="L83" s="51">
        <v>163726</v>
      </c>
      <c r="M83" s="51">
        <v>0</v>
      </c>
      <c r="N83" s="51">
        <v>0</v>
      </c>
      <c r="O83" s="51">
        <v>3801</v>
      </c>
      <c r="P83" s="51">
        <v>5763</v>
      </c>
      <c r="Q83" s="51">
        <v>3801</v>
      </c>
      <c r="R83" s="51">
        <v>3801</v>
      </c>
      <c r="S83" s="51">
        <v>0</v>
      </c>
      <c r="T83" s="51">
        <v>5763</v>
      </c>
      <c r="U83" s="51">
        <v>5763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</row>
    <row r="84" spans="1:28" ht="15">
      <c r="A84" s="43" t="s">
        <v>140</v>
      </c>
      <c r="B84" s="51">
        <v>114467</v>
      </c>
      <c r="C84" s="51">
        <v>108000</v>
      </c>
      <c r="D84" s="51">
        <v>108000</v>
      </c>
      <c r="E84" s="51">
        <v>4000</v>
      </c>
      <c r="F84" s="51">
        <v>0</v>
      </c>
      <c r="G84" s="51">
        <v>4046</v>
      </c>
      <c r="H84" s="51">
        <v>0</v>
      </c>
      <c r="I84" s="51">
        <v>0</v>
      </c>
      <c r="J84" s="51">
        <v>0</v>
      </c>
      <c r="K84" s="51">
        <v>81270</v>
      </c>
      <c r="L84" s="51">
        <v>72500</v>
      </c>
      <c r="M84" s="51">
        <v>0</v>
      </c>
      <c r="N84" s="51">
        <v>0</v>
      </c>
      <c r="O84" s="51">
        <v>3584</v>
      </c>
      <c r="P84" s="51">
        <v>5467</v>
      </c>
      <c r="Q84" s="51">
        <v>3584</v>
      </c>
      <c r="R84" s="51">
        <v>3584</v>
      </c>
      <c r="S84" s="51">
        <v>0</v>
      </c>
      <c r="T84" s="51">
        <v>5467</v>
      </c>
      <c r="U84" s="51">
        <v>5467</v>
      </c>
      <c r="V84" s="51">
        <v>0</v>
      </c>
      <c r="W84" s="51">
        <v>0</v>
      </c>
      <c r="X84" s="51"/>
      <c r="Y84" s="51">
        <v>0</v>
      </c>
      <c r="Z84" s="51">
        <v>0</v>
      </c>
      <c r="AA84" s="51">
        <v>0</v>
      </c>
      <c r="AB84" s="51">
        <v>1000</v>
      </c>
    </row>
    <row r="85" spans="1:28" ht="15">
      <c r="A85" s="43" t="s">
        <v>141</v>
      </c>
      <c r="B85" s="51">
        <v>272171</v>
      </c>
      <c r="C85" s="51">
        <v>217638</v>
      </c>
      <c r="D85" s="51">
        <v>235000</v>
      </c>
      <c r="E85" s="51">
        <v>18034</v>
      </c>
      <c r="F85" s="51">
        <v>0</v>
      </c>
      <c r="G85" s="51">
        <v>17314</v>
      </c>
      <c r="H85" s="51">
        <v>0</v>
      </c>
      <c r="I85" s="51">
        <v>0</v>
      </c>
      <c r="J85" s="51">
        <v>0</v>
      </c>
      <c r="K85" s="51">
        <v>166736</v>
      </c>
      <c r="L85" s="51">
        <v>165285</v>
      </c>
      <c r="M85" s="51">
        <v>600</v>
      </c>
      <c r="N85" s="51">
        <v>0</v>
      </c>
      <c r="O85" s="51">
        <v>2362</v>
      </c>
      <c r="P85" s="51">
        <v>8736</v>
      </c>
      <c r="Q85" s="51">
        <v>2362</v>
      </c>
      <c r="R85" s="51">
        <v>2362</v>
      </c>
      <c r="S85" s="51">
        <v>0</v>
      </c>
      <c r="T85" s="51">
        <v>8736</v>
      </c>
      <c r="U85" s="51">
        <v>8736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14962</v>
      </c>
      <c r="AB85" s="51">
        <v>28435</v>
      </c>
    </row>
    <row r="86" spans="1:28" ht="15">
      <c r="A86" s="43" t="s">
        <v>142</v>
      </c>
      <c r="B86" s="51">
        <v>86911</v>
      </c>
      <c r="C86" s="51">
        <v>86464</v>
      </c>
      <c r="D86" s="51">
        <v>85100</v>
      </c>
      <c r="E86" s="51">
        <v>16639</v>
      </c>
      <c r="F86" s="51">
        <v>0</v>
      </c>
      <c r="G86" s="51">
        <v>14705</v>
      </c>
      <c r="H86" s="51">
        <v>0</v>
      </c>
      <c r="I86" s="51">
        <v>0</v>
      </c>
      <c r="J86" s="51">
        <v>0</v>
      </c>
      <c r="K86" s="51">
        <v>48990</v>
      </c>
      <c r="L86" s="51">
        <v>49762</v>
      </c>
      <c r="M86" s="51">
        <v>0</v>
      </c>
      <c r="N86" s="51">
        <v>0</v>
      </c>
      <c r="O86" s="51">
        <v>1179</v>
      </c>
      <c r="P86" s="51">
        <v>1811</v>
      </c>
      <c r="Q86" s="51">
        <v>1179</v>
      </c>
      <c r="R86" s="51">
        <v>1179</v>
      </c>
      <c r="S86" s="51">
        <v>0</v>
      </c>
      <c r="T86" s="51">
        <v>1811</v>
      </c>
      <c r="U86" s="51">
        <v>1811</v>
      </c>
      <c r="V86" s="51">
        <v>0</v>
      </c>
      <c r="W86" s="51">
        <v>0</v>
      </c>
      <c r="X86" s="51"/>
      <c r="Y86" s="51">
        <v>0</v>
      </c>
      <c r="Z86" s="51">
        <v>0</v>
      </c>
      <c r="AA86" s="51">
        <v>964</v>
      </c>
      <c r="AB86" s="51">
        <v>0</v>
      </c>
    </row>
    <row r="87" spans="1:28" ht="15">
      <c r="A87" s="43" t="s">
        <v>143</v>
      </c>
      <c r="B87" s="51">
        <v>279526</v>
      </c>
      <c r="C87" s="51">
        <v>250000</v>
      </c>
      <c r="D87" s="51">
        <v>228000</v>
      </c>
      <c r="E87" s="51">
        <v>24800</v>
      </c>
      <c r="F87" s="51">
        <v>0</v>
      </c>
      <c r="G87" s="51">
        <v>27928</v>
      </c>
      <c r="H87" s="51">
        <v>0</v>
      </c>
      <c r="I87" s="51">
        <v>728</v>
      </c>
      <c r="J87" s="51">
        <v>1132</v>
      </c>
      <c r="K87" s="51">
        <v>169595</v>
      </c>
      <c r="L87" s="51">
        <v>181328</v>
      </c>
      <c r="M87" s="51">
        <v>0</v>
      </c>
      <c r="N87" s="51">
        <v>0</v>
      </c>
      <c r="O87" s="51">
        <v>45621</v>
      </c>
      <c r="P87" s="51">
        <v>51462</v>
      </c>
      <c r="Q87" s="51">
        <v>5621</v>
      </c>
      <c r="R87" s="51">
        <v>5621</v>
      </c>
      <c r="S87" s="51">
        <v>0</v>
      </c>
      <c r="T87" s="51">
        <v>9462</v>
      </c>
      <c r="U87" s="51">
        <v>9462</v>
      </c>
      <c r="V87" s="51">
        <v>0</v>
      </c>
      <c r="W87" s="51">
        <v>40000</v>
      </c>
      <c r="X87" s="51">
        <v>42000</v>
      </c>
      <c r="Y87" s="51">
        <v>219</v>
      </c>
      <c r="Z87" s="51">
        <v>64</v>
      </c>
      <c r="AA87" s="51">
        <v>0</v>
      </c>
      <c r="AB87" s="51">
        <v>0</v>
      </c>
    </row>
    <row r="88" spans="1:28" ht="15">
      <c r="A88" s="43" t="s">
        <v>144</v>
      </c>
      <c r="B88" s="51">
        <v>117174</v>
      </c>
      <c r="C88" s="51">
        <v>913532</v>
      </c>
      <c r="D88" s="51">
        <v>992517</v>
      </c>
      <c r="E88" s="51">
        <v>77556</v>
      </c>
      <c r="F88" s="51">
        <v>0</v>
      </c>
      <c r="G88" s="51">
        <v>82004</v>
      </c>
      <c r="H88" s="51">
        <v>0</v>
      </c>
      <c r="I88" s="51">
        <v>728</v>
      </c>
      <c r="J88" s="51">
        <v>1132</v>
      </c>
      <c r="K88" s="51">
        <v>668930</v>
      </c>
      <c r="L88" s="51">
        <v>714421</v>
      </c>
      <c r="M88" s="51">
        <v>600</v>
      </c>
      <c r="N88" s="51">
        <v>0</v>
      </c>
      <c r="O88" s="51">
        <v>58120</v>
      </c>
      <c r="P88" s="51">
        <v>75239</v>
      </c>
      <c r="Q88" s="51">
        <v>18120</v>
      </c>
      <c r="R88" s="51">
        <v>18120</v>
      </c>
      <c r="S88" s="51">
        <v>0</v>
      </c>
      <c r="T88" s="51">
        <v>33239</v>
      </c>
      <c r="U88" s="51">
        <v>33239</v>
      </c>
      <c r="V88" s="51">
        <v>0</v>
      </c>
      <c r="W88" s="51">
        <v>40000</v>
      </c>
      <c r="X88" s="51">
        <v>42000</v>
      </c>
      <c r="Y88" s="51">
        <v>219</v>
      </c>
      <c r="Z88" s="51">
        <v>64</v>
      </c>
      <c r="AA88" s="51">
        <v>35926</v>
      </c>
      <c r="AB88" s="51">
        <v>49354</v>
      </c>
    </row>
    <row r="89" spans="1:28" ht="15" customHeight="1">
      <c r="A89" s="13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6"/>
    </row>
    <row r="90" spans="1:28" ht="15">
      <c r="A90" s="43" t="s">
        <v>145</v>
      </c>
      <c r="B90" s="51">
        <v>126398</v>
      </c>
      <c r="C90" s="51">
        <v>124000</v>
      </c>
      <c r="D90" s="51">
        <v>124963</v>
      </c>
      <c r="E90" s="51">
        <v>6442</v>
      </c>
      <c r="F90" s="51">
        <v>0</v>
      </c>
      <c r="G90" s="51">
        <v>6019</v>
      </c>
      <c r="H90" s="51">
        <v>0</v>
      </c>
      <c r="I90" s="51">
        <v>0</v>
      </c>
      <c r="J90" s="51">
        <v>0</v>
      </c>
      <c r="K90" s="51">
        <v>110468</v>
      </c>
      <c r="L90" s="51">
        <v>113966</v>
      </c>
      <c r="M90" s="51">
        <v>0</v>
      </c>
      <c r="N90" s="51">
        <v>0</v>
      </c>
      <c r="O90" s="51">
        <v>989</v>
      </c>
      <c r="P90" s="51">
        <v>1436</v>
      </c>
      <c r="Q90" s="51">
        <v>989</v>
      </c>
      <c r="R90" s="51">
        <v>989</v>
      </c>
      <c r="S90" s="51">
        <v>0</v>
      </c>
      <c r="T90" s="51">
        <v>1436</v>
      </c>
      <c r="U90" s="51">
        <v>1436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</row>
    <row r="91" spans="1:28" ht="15">
      <c r="A91" s="43" t="s">
        <v>146</v>
      </c>
      <c r="B91" s="51">
        <v>50220</v>
      </c>
      <c r="C91" s="51">
        <v>44862</v>
      </c>
      <c r="D91" s="51">
        <v>48872</v>
      </c>
      <c r="E91" s="51">
        <v>6000</v>
      </c>
      <c r="F91" s="51">
        <v>0</v>
      </c>
      <c r="G91" s="51">
        <v>6000</v>
      </c>
      <c r="H91" s="51">
        <v>0</v>
      </c>
      <c r="I91" s="51">
        <v>0</v>
      </c>
      <c r="J91" s="51">
        <v>0</v>
      </c>
      <c r="K91" s="51">
        <v>34666</v>
      </c>
      <c r="L91" s="51">
        <v>37744</v>
      </c>
      <c r="M91" s="51">
        <v>0</v>
      </c>
      <c r="N91" s="51">
        <v>0</v>
      </c>
      <c r="O91" s="51">
        <v>892</v>
      </c>
      <c r="P91" s="51">
        <v>1348</v>
      </c>
      <c r="Q91" s="51">
        <v>892</v>
      </c>
      <c r="R91" s="51">
        <v>892</v>
      </c>
      <c r="S91" s="51">
        <v>0</v>
      </c>
      <c r="T91" s="51">
        <v>1348</v>
      </c>
      <c r="U91" s="51">
        <v>1348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</row>
    <row r="92" spans="1:28" ht="15">
      <c r="A92" s="43" t="s">
        <v>147</v>
      </c>
      <c r="B92" s="51">
        <v>201391</v>
      </c>
      <c r="C92" s="51">
        <v>180000</v>
      </c>
      <c r="D92" s="51">
        <v>192600</v>
      </c>
      <c r="E92" s="51">
        <v>2146</v>
      </c>
      <c r="F92" s="51">
        <v>0</v>
      </c>
      <c r="G92" s="51">
        <v>3341</v>
      </c>
      <c r="H92" s="51">
        <v>0</v>
      </c>
      <c r="I92" s="51">
        <v>0</v>
      </c>
      <c r="J92" s="51">
        <v>7392</v>
      </c>
      <c r="K92" s="51">
        <v>133895</v>
      </c>
      <c r="L92" s="51">
        <v>131525</v>
      </c>
      <c r="M92" s="51">
        <v>0</v>
      </c>
      <c r="N92" s="51">
        <v>0</v>
      </c>
      <c r="O92" s="51">
        <v>5975</v>
      </c>
      <c r="P92" s="51">
        <v>5044</v>
      </c>
      <c r="Q92" s="51">
        <v>5975</v>
      </c>
      <c r="R92" s="51">
        <v>5975</v>
      </c>
      <c r="S92" s="51">
        <v>0</v>
      </c>
      <c r="T92" s="51">
        <v>5044</v>
      </c>
      <c r="U92" s="51">
        <v>5044</v>
      </c>
      <c r="V92" s="51">
        <v>0</v>
      </c>
      <c r="W92" s="51">
        <v>0</v>
      </c>
      <c r="X92" s="51">
        <v>0</v>
      </c>
      <c r="Y92" s="51">
        <v>251</v>
      </c>
      <c r="Z92" s="51">
        <v>0</v>
      </c>
      <c r="AA92" s="51">
        <v>2976</v>
      </c>
      <c r="AB92" s="51">
        <v>3747</v>
      </c>
    </row>
    <row r="93" spans="1:28" ht="15">
      <c r="A93" s="43" t="s">
        <v>148</v>
      </c>
      <c r="B93" s="51">
        <v>160384</v>
      </c>
      <c r="C93" s="51">
        <v>125000</v>
      </c>
      <c r="D93" s="51">
        <v>127000</v>
      </c>
      <c r="E93" s="51">
        <v>2800</v>
      </c>
      <c r="F93" s="51">
        <v>0</v>
      </c>
      <c r="G93" s="51">
        <v>2000</v>
      </c>
      <c r="H93" s="51">
        <v>0</v>
      </c>
      <c r="I93" s="51">
        <v>0</v>
      </c>
      <c r="J93" s="51">
        <v>0</v>
      </c>
      <c r="K93" s="51">
        <v>87926</v>
      </c>
      <c r="L93" s="51">
        <v>89233</v>
      </c>
      <c r="M93" s="51">
        <v>0</v>
      </c>
      <c r="N93" s="51">
        <v>0</v>
      </c>
      <c r="O93" s="51">
        <v>2835</v>
      </c>
      <c r="P93" s="51">
        <v>3995</v>
      </c>
      <c r="Q93" s="51">
        <v>2835</v>
      </c>
      <c r="R93" s="51">
        <v>2835</v>
      </c>
      <c r="S93" s="51">
        <v>0</v>
      </c>
      <c r="T93" s="51">
        <v>3995</v>
      </c>
      <c r="U93" s="51">
        <v>3995</v>
      </c>
      <c r="V93" s="51">
        <v>0</v>
      </c>
      <c r="W93" s="51">
        <v>0</v>
      </c>
      <c r="X93" s="51"/>
      <c r="Y93" s="51">
        <v>145</v>
      </c>
      <c r="Z93" s="51">
        <v>138</v>
      </c>
      <c r="AA93" s="51">
        <v>15411</v>
      </c>
      <c r="AB93" s="51">
        <v>29252</v>
      </c>
    </row>
    <row r="94" spans="1:28" ht="15">
      <c r="A94" s="43" t="s">
        <v>149</v>
      </c>
      <c r="B94" s="51">
        <v>101255</v>
      </c>
      <c r="C94" s="51">
        <v>100825</v>
      </c>
      <c r="D94" s="51">
        <v>100000</v>
      </c>
      <c r="E94" s="51">
        <v>5913</v>
      </c>
      <c r="F94" s="51">
        <v>0</v>
      </c>
      <c r="G94" s="51">
        <v>2816</v>
      </c>
      <c r="H94" s="51">
        <v>0</v>
      </c>
      <c r="I94" s="51">
        <v>0</v>
      </c>
      <c r="J94" s="51">
        <v>0</v>
      </c>
      <c r="K94" s="51">
        <v>58887</v>
      </c>
      <c r="L94" s="51">
        <v>76398</v>
      </c>
      <c r="M94" s="51">
        <v>0</v>
      </c>
      <c r="N94" s="51">
        <v>0</v>
      </c>
      <c r="O94" s="51">
        <v>825</v>
      </c>
      <c r="P94" s="51">
        <v>1255</v>
      </c>
      <c r="Q94" s="51">
        <v>825</v>
      </c>
      <c r="R94" s="51">
        <v>825</v>
      </c>
      <c r="S94" s="51">
        <v>0</v>
      </c>
      <c r="T94" s="51">
        <v>1255</v>
      </c>
      <c r="U94" s="51">
        <v>1255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</row>
    <row r="95" spans="1:28" ht="15">
      <c r="A95" s="43" t="s">
        <v>150</v>
      </c>
      <c r="B95" s="51">
        <v>169799</v>
      </c>
      <c r="C95" s="51">
        <v>160000</v>
      </c>
      <c r="D95" s="51">
        <v>168000</v>
      </c>
      <c r="E95" s="51">
        <v>5308</v>
      </c>
      <c r="F95" s="51">
        <v>0</v>
      </c>
      <c r="G95" s="51">
        <v>5600</v>
      </c>
      <c r="H95" s="51">
        <v>0</v>
      </c>
      <c r="I95" s="51">
        <v>0</v>
      </c>
      <c r="J95" s="51">
        <v>0</v>
      </c>
      <c r="K95" s="51">
        <v>128857</v>
      </c>
      <c r="L95" s="51">
        <v>136739</v>
      </c>
      <c r="M95" s="51">
        <v>0</v>
      </c>
      <c r="N95" s="51">
        <v>0</v>
      </c>
      <c r="O95" s="51">
        <v>1170</v>
      </c>
      <c r="P95" s="51">
        <v>1799</v>
      </c>
      <c r="Q95" s="51">
        <v>1170</v>
      </c>
      <c r="R95" s="51">
        <v>1170</v>
      </c>
      <c r="S95" s="51">
        <v>0</v>
      </c>
      <c r="T95" s="51">
        <v>1799</v>
      </c>
      <c r="U95" s="51">
        <v>1799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</row>
    <row r="96" spans="1:28" ht="15">
      <c r="A96" s="43" t="s">
        <v>151</v>
      </c>
      <c r="B96" s="51">
        <v>150909</v>
      </c>
      <c r="C96" s="51">
        <v>146028</v>
      </c>
      <c r="D96" s="51">
        <v>149326</v>
      </c>
      <c r="E96" s="51">
        <v>15230</v>
      </c>
      <c r="F96" s="51">
        <v>0</v>
      </c>
      <c r="G96" s="103">
        <v>12650</v>
      </c>
      <c r="H96" s="51">
        <v>0</v>
      </c>
      <c r="I96" s="51">
        <v>0</v>
      </c>
      <c r="J96" s="51">
        <v>0</v>
      </c>
      <c r="K96" s="51">
        <v>91569</v>
      </c>
      <c r="L96" s="51">
        <v>86062</v>
      </c>
      <c r="M96" s="51">
        <v>0</v>
      </c>
      <c r="N96" s="51">
        <v>0</v>
      </c>
      <c r="O96" s="51">
        <v>1011</v>
      </c>
      <c r="P96" s="51">
        <v>1583</v>
      </c>
      <c r="Q96" s="51">
        <v>1001</v>
      </c>
      <c r="R96" s="51">
        <v>1001</v>
      </c>
      <c r="S96" s="51">
        <v>0</v>
      </c>
      <c r="T96" s="51">
        <v>1583</v>
      </c>
      <c r="U96" s="51">
        <v>1583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</row>
    <row r="97" spans="1:28" ht="15">
      <c r="A97" s="43" t="s">
        <v>329</v>
      </c>
      <c r="B97" s="51">
        <v>62768</v>
      </c>
      <c r="C97" s="51">
        <v>71309</v>
      </c>
      <c r="D97" s="51">
        <v>59291</v>
      </c>
      <c r="E97" s="51">
        <v>2000</v>
      </c>
      <c r="F97" s="51">
        <v>0</v>
      </c>
      <c r="G97" s="51">
        <v>2000</v>
      </c>
      <c r="H97" s="51">
        <v>0</v>
      </c>
      <c r="I97" s="51">
        <v>0</v>
      </c>
      <c r="J97" s="51">
        <v>0</v>
      </c>
      <c r="K97" s="51">
        <v>49232</v>
      </c>
      <c r="L97" s="51">
        <v>37572</v>
      </c>
      <c r="M97" s="51">
        <v>0</v>
      </c>
      <c r="N97" s="51">
        <v>0</v>
      </c>
      <c r="O97" s="51">
        <v>2293</v>
      </c>
      <c r="P97" s="51">
        <v>3477</v>
      </c>
      <c r="Q97" s="51">
        <v>2293</v>
      </c>
      <c r="R97" s="51">
        <v>2293</v>
      </c>
      <c r="S97" s="51">
        <v>0</v>
      </c>
      <c r="T97" s="51">
        <v>3477</v>
      </c>
      <c r="U97" s="51">
        <v>3477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</row>
    <row r="98" spans="1:28" ht="15">
      <c r="A98" s="43" t="s">
        <v>330</v>
      </c>
      <c r="B98" s="51">
        <v>152139</v>
      </c>
      <c r="C98" s="51">
        <v>137300</v>
      </c>
      <c r="D98" s="51">
        <v>146928</v>
      </c>
      <c r="E98" s="51">
        <v>6300</v>
      </c>
      <c r="F98" s="51">
        <v>0</v>
      </c>
      <c r="G98" s="51">
        <v>8632</v>
      </c>
      <c r="H98" s="51">
        <v>0</v>
      </c>
      <c r="I98" s="51">
        <v>0</v>
      </c>
      <c r="J98" s="51">
        <v>0</v>
      </c>
      <c r="K98" s="51">
        <v>106331</v>
      </c>
      <c r="L98" s="51">
        <v>114426</v>
      </c>
      <c r="M98" s="51">
        <v>0</v>
      </c>
      <c r="N98" s="51">
        <v>0</v>
      </c>
      <c r="O98" s="51">
        <v>1321</v>
      </c>
      <c r="P98" s="51">
        <v>1905</v>
      </c>
      <c r="Q98" s="51">
        <v>1321</v>
      </c>
      <c r="R98" s="51">
        <v>1321</v>
      </c>
      <c r="S98" s="51">
        <v>0</v>
      </c>
      <c r="T98" s="51">
        <v>1905</v>
      </c>
      <c r="U98" s="51">
        <v>1905</v>
      </c>
      <c r="V98" s="51">
        <v>0</v>
      </c>
      <c r="W98" s="51">
        <v>0</v>
      </c>
      <c r="X98" s="51">
        <v>0</v>
      </c>
      <c r="Y98" s="51">
        <v>2329</v>
      </c>
      <c r="Z98" s="51">
        <v>1556</v>
      </c>
      <c r="AA98" s="51">
        <v>0</v>
      </c>
      <c r="AB98" s="51">
        <v>1750</v>
      </c>
    </row>
    <row r="99" spans="1:28" ht="15">
      <c r="A99" s="43" t="s">
        <v>152</v>
      </c>
      <c r="B99" s="51">
        <v>395827</v>
      </c>
      <c r="C99" s="51">
        <v>360000</v>
      </c>
      <c r="D99" s="51">
        <v>364000</v>
      </c>
      <c r="E99" s="51">
        <v>12443</v>
      </c>
      <c r="F99" s="51">
        <v>0</v>
      </c>
      <c r="G99" s="51">
        <v>7582</v>
      </c>
      <c r="H99" s="51">
        <v>0</v>
      </c>
      <c r="I99" s="51">
        <v>3510</v>
      </c>
      <c r="J99" s="51">
        <v>2799</v>
      </c>
      <c r="K99" s="51">
        <v>264434</v>
      </c>
      <c r="L99" s="51">
        <v>271508</v>
      </c>
      <c r="M99" s="51">
        <v>2670</v>
      </c>
      <c r="N99" s="51">
        <v>596</v>
      </c>
      <c r="O99" s="51">
        <v>13547</v>
      </c>
      <c r="P99" s="51">
        <v>15331</v>
      </c>
      <c r="Q99" s="51">
        <v>10601</v>
      </c>
      <c r="R99" s="51">
        <v>10601</v>
      </c>
      <c r="S99" s="51">
        <v>0</v>
      </c>
      <c r="T99" s="51">
        <v>12661</v>
      </c>
      <c r="U99" s="51">
        <v>12661</v>
      </c>
      <c r="V99" s="51">
        <v>0</v>
      </c>
      <c r="W99" s="51">
        <v>1000</v>
      </c>
      <c r="X99" s="51">
        <v>1020</v>
      </c>
      <c r="Y99" s="51">
        <v>20195</v>
      </c>
      <c r="Z99" s="51">
        <v>16496</v>
      </c>
      <c r="AA99" s="51">
        <v>0</v>
      </c>
      <c r="AB99" s="51">
        <v>0</v>
      </c>
    </row>
    <row r="100" spans="1:28" ht="15">
      <c r="A100" s="43" t="s">
        <v>153</v>
      </c>
      <c r="B100" s="51">
        <v>310114</v>
      </c>
      <c r="C100" s="51">
        <v>315383</v>
      </c>
      <c r="D100" s="51">
        <v>285000</v>
      </c>
      <c r="E100" s="51">
        <v>3099</v>
      </c>
      <c r="F100" s="51">
        <v>0</v>
      </c>
      <c r="G100" s="51">
        <v>0</v>
      </c>
      <c r="H100" s="51">
        <v>0</v>
      </c>
      <c r="I100" s="51">
        <v>0</v>
      </c>
      <c r="J100" s="51">
        <v>6396</v>
      </c>
      <c r="K100" s="51">
        <v>235893</v>
      </c>
      <c r="L100" s="51">
        <v>233950</v>
      </c>
      <c r="M100" s="51">
        <v>146</v>
      </c>
      <c r="N100" s="51">
        <v>116</v>
      </c>
      <c r="O100" s="51">
        <v>14493</v>
      </c>
      <c r="P100" s="51">
        <v>12503</v>
      </c>
      <c r="Q100" s="51">
        <v>9264</v>
      </c>
      <c r="R100" s="51">
        <v>9264</v>
      </c>
      <c r="S100" s="51">
        <v>0</v>
      </c>
      <c r="T100" s="51">
        <v>12503</v>
      </c>
      <c r="U100" s="51">
        <v>12503</v>
      </c>
      <c r="V100" s="51">
        <v>0</v>
      </c>
      <c r="W100" s="51">
        <v>0</v>
      </c>
      <c r="X100" s="51">
        <v>0</v>
      </c>
      <c r="Y100" s="51">
        <v>12690</v>
      </c>
      <c r="Z100" s="51">
        <v>12611</v>
      </c>
      <c r="AA100" s="51">
        <v>0</v>
      </c>
      <c r="AB100" s="51">
        <v>0</v>
      </c>
    </row>
    <row r="101" spans="1:28" ht="15">
      <c r="A101" s="43" t="s">
        <v>154</v>
      </c>
      <c r="B101" s="51">
        <f aca="true" t="shared" si="6" ref="B101:I101">SUM(B90:B100)</f>
        <v>1881204</v>
      </c>
      <c r="C101" s="51">
        <f t="shared" si="6"/>
        <v>1764707</v>
      </c>
      <c r="D101" s="51">
        <f t="shared" si="6"/>
        <v>1765980</v>
      </c>
      <c r="E101" s="51">
        <f t="shared" si="6"/>
        <v>67681</v>
      </c>
      <c r="F101" s="51">
        <f t="shared" si="6"/>
        <v>0</v>
      </c>
      <c r="G101" s="51">
        <f>SUM(G90:G100)</f>
        <v>56640</v>
      </c>
      <c r="H101" s="51">
        <f t="shared" si="6"/>
        <v>0</v>
      </c>
      <c r="I101" s="51">
        <f t="shared" si="6"/>
        <v>3510</v>
      </c>
      <c r="J101" s="51">
        <f>SUM(J90:J100)</f>
        <v>16587</v>
      </c>
      <c r="K101" s="51">
        <f aca="true" t="shared" si="7" ref="K101:AB101">SUM(K90:K100)</f>
        <v>1302158</v>
      </c>
      <c r="L101" s="51">
        <f t="shared" si="7"/>
        <v>1329123</v>
      </c>
      <c r="M101" s="51">
        <f t="shared" si="7"/>
        <v>2816</v>
      </c>
      <c r="N101" s="51">
        <f t="shared" si="7"/>
        <v>712</v>
      </c>
      <c r="O101" s="51">
        <f t="shared" si="7"/>
        <v>45351</v>
      </c>
      <c r="P101" s="51">
        <f t="shared" si="7"/>
        <v>49676</v>
      </c>
      <c r="Q101" s="51">
        <f t="shared" si="7"/>
        <v>37166</v>
      </c>
      <c r="R101" s="51">
        <f t="shared" si="7"/>
        <v>37166</v>
      </c>
      <c r="S101" s="51">
        <f t="shared" si="7"/>
        <v>0</v>
      </c>
      <c r="T101" s="51">
        <f t="shared" si="7"/>
        <v>47006</v>
      </c>
      <c r="U101" s="51">
        <f t="shared" si="7"/>
        <v>47006</v>
      </c>
      <c r="V101" s="51">
        <f t="shared" si="7"/>
        <v>0</v>
      </c>
      <c r="W101" s="51">
        <f t="shared" si="7"/>
        <v>1000</v>
      </c>
      <c r="X101" s="51">
        <f t="shared" si="7"/>
        <v>1020</v>
      </c>
      <c r="Y101" s="51">
        <f t="shared" si="7"/>
        <v>35610</v>
      </c>
      <c r="Z101" s="51">
        <f t="shared" si="7"/>
        <v>30801</v>
      </c>
      <c r="AA101" s="51">
        <f t="shared" si="7"/>
        <v>18387</v>
      </c>
      <c r="AB101" s="51">
        <f t="shared" si="7"/>
        <v>34749</v>
      </c>
    </row>
    <row r="102" spans="1:28" ht="15" customHeight="1">
      <c r="A102" s="13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6"/>
    </row>
    <row r="103" spans="1:28" ht="15">
      <c r="A103" s="43" t="s">
        <v>155</v>
      </c>
      <c r="B103" s="112">
        <f>D103+P103+Z103+AB103</f>
        <v>91500</v>
      </c>
      <c r="C103" s="112">
        <v>79000</v>
      </c>
      <c r="D103" s="112">
        <v>90000</v>
      </c>
      <c r="E103" s="112">
        <v>12979</v>
      </c>
      <c r="F103" s="112">
        <v>0</v>
      </c>
      <c r="G103" s="112">
        <v>12000</v>
      </c>
      <c r="H103" s="112">
        <v>0</v>
      </c>
      <c r="I103" s="112">
        <v>1000</v>
      </c>
      <c r="J103" s="112">
        <v>0</v>
      </c>
      <c r="K103" s="112">
        <v>55000</v>
      </c>
      <c r="L103" s="112">
        <v>62300</v>
      </c>
      <c r="M103" s="112">
        <v>0</v>
      </c>
      <c r="N103" s="112">
        <v>0</v>
      </c>
      <c r="O103" s="112">
        <v>1013</v>
      </c>
      <c r="P103" s="112">
        <v>1500</v>
      </c>
      <c r="Q103" s="112">
        <v>1013</v>
      </c>
      <c r="R103" s="112">
        <v>1013</v>
      </c>
      <c r="S103" s="112">
        <v>0</v>
      </c>
      <c r="T103" s="112">
        <v>1500</v>
      </c>
      <c r="U103" s="112">
        <v>1500</v>
      </c>
      <c r="V103" s="112">
        <v>0</v>
      </c>
      <c r="W103" s="112">
        <v>0</v>
      </c>
      <c r="X103" s="112">
        <v>0</v>
      </c>
      <c r="Y103" s="76">
        <v>0</v>
      </c>
      <c r="Z103" s="76">
        <v>0</v>
      </c>
      <c r="AA103" s="76">
        <v>0</v>
      </c>
      <c r="AB103" s="76">
        <v>0</v>
      </c>
    </row>
    <row r="104" spans="1:28" ht="15">
      <c r="A104" s="43" t="s">
        <v>156</v>
      </c>
      <c r="B104" s="112">
        <f aca="true" t="shared" si="8" ref="B104:B113">D104+P104+Z104+AB104</f>
        <v>211547</v>
      </c>
      <c r="C104" s="76">
        <v>186432</v>
      </c>
      <c r="D104" s="76">
        <v>204718</v>
      </c>
      <c r="E104" s="76">
        <v>10001</v>
      </c>
      <c r="F104" s="76">
        <v>25</v>
      </c>
      <c r="G104" s="76">
        <v>14975</v>
      </c>
      <c r="H104" s="76">
        <v>2829</v>
      </c>
      <c r="I104" s="76">
        <v>0</v>
      </c>
      <c r="J104" s="76">
        <v>14553</v>
      </c>
      <c r="K104" s="76">
        <v>112166</v>
      </c>
      <c r="L104" s="76">
        <v>13132</v>
      </c>
      <c r="M104" s="76">
        <v>0</v>
      </c>
      <c r="N104" s="76">
        <v>0</v>
      </c>
      <c r="O104" s="76">
        <v>1334</v>
      </c>
      <c r="P104" s="76">
        <v>4118</v>
      </c>
      <c r="Q104" s="76">
        <v>1334</v>
      </c>
      <c r="R104" s="76">
        <v>1334</v>
      </c>
      <c r="S104" s="76">
        <v>0</v>
      </c>
      <c r="T104" s="76">
        <v>4118</v>
      </c>
      <c r="U104" s="76">
        <v>4118</v>
      </c>
      <c r="V104" s="76">
        <v>0</v>
      </c>
      <c r="W104" s="76">
        <v>0</v>
      </c>
      <c r="X104" s="76">
        <v>0</v>
      </c>
      <c r="Y104" s="76">
        <v>557</v>
      </c>
      <c r="Z104" s="76">
        <v>702</v>
      </c>
      <c r="AA104" s="76">
        <v>450</v>
      </c>
      <c r="AB104" s="76">
        <v>2009</v>
      </c>
    </row>
    <row r="105" spans="1:28" ht="15">
      <c r="A105" s="43" t="s">
        <v>157</v>
      </c>
      <c r="B105" s="112">
        <f t="shared" si="8"/>
        <v>90863</v>
      </c>
      <c r="C105" s="76">
        <v>91786</v>
      </c>
      <c r="D105" s="76">
        <v>88931</v>
      </c>
      <c r="E105" s="76">
        <v>9000</v>
      </c>
      <c r="F105" s="76">
        <v>0</v>
      </c>
      <c r="G105" s="76">
        <v>9000</v>
      </c>
      <c r="H105" s="76">
        <v>0</v>
      </c>
      <c r="I105" s="76">
        <v>0</v>
      </c>
      <c r="J105" s="76">
        <v>0</v>
      </c>
      <c r="K105" s="76">
        <v>55523</v>
      </c>
      <c r="L105" s="76">
        <v>58479</v>
      </c>
      <c r="M105" s="76">
        <v>0</v>
      </c>
      <c r="N105" s="76">
        <v>0</v>
      </c>
      <c r="O105" s="76">
        <v>1228</v>
      </c>
      <c r="P105" s="76">
        <v>1747</v>
      </c>
      <c r="Q105" s="76">
        <v>1228</v>
      </c>
      <c r="R105" s="76">
        <v>1228</v>
      </c>
      <c r="S105" s="76">
        <v>0</v>
      </c>
      <c r="T105" s="76">
        <v>1747</v>
      </c>
      <c r="U105" s="76">
        <v>1747</v>
      </c>
      <c r="V105" s="76">
        <v>0</v>
      </c>
      <c r="W105" s="76">
        <v>0</v>
      </c>
      <c r="X105" s="76">
        <v>0</v>
      </c>
      <c r="Y105" s="76">
        <v>216</v>
      </c>
      <c r="Z105" s="76">
        <v>185</v>
      </c>
      <c r="AA105" s="76">
        <v>0</v>
      </c>
      <c r="AB105" s="76">
        <v>0</v>
      </c>
    </row>
    <row r="106" spans="1:28" ht="15">
      <c r="A106" s="43" t="s">
        <v>158</v>
      </c>
      <c r="B106" s="112">
        <f t="shared" si="8"/>
        <v>189531</v>
      </c>
      <c r="C106" s="76">
        <v>195000</v>
      </c>
      <c r="D106" s="76">
        <v>180000</v>
      </c>
      <c r="E106" s="76">
        <v>2286</v>
      </c>
      <c r="F106" s="76">
        <v>0</v>
      </c>
      <c r="G106" s="76">
        <v>3560</v>
      </c>
      <c r="H106" s="76">
        <v>0</v>
      </c>
      <c r="I106" s="76">
        <v>2759</v>
      </c>
      <c r="J106" s="76">
        <v>3975</v>
      </c>
      <c r="K106" s="76">
        <v>164487</v>
      </c>
      <c r="L106" s="76">
        <v>146028</v>
      </c>
      <c r="M106" s="76">
        <v>0</v>
      </c>
      <c r="N106" s="76">
        <v>0</v>
      </c>
      <c r="O106" s="76">
        <v>7423</v>
      </c>
      <c r="P106" s="76">
        <v>6503</v>
      </c>
      <c r="Q106" s="76">
        <v>4074</v>
      </c>
      <c r="R106" s="76">
        <v>4074</v>
      </c>
      <c r="S106" s="76">
        <v>0</v>
      </c>
      <c r="T106" s="76">
        <v>6503</v>
      </c>
      <c r="U106" s="76">
        <v>6503</v>
      </c>
      <c r="V106" s="76">
        <v>0</v>
      </c>
      <c r="W106" s="76">
        <v>0</v>
      </c>
      <c r="X106" s="76">
        <v>0</v>
      </c>
      <c r="Y106" s="76">
        <v>0</v>
      </c>
      <c r="Z106" s="76">
        <v>110</v>
      </c>
      <c r="AA106" s="76">
        <v>3349</v>
      </c>
      <c r="AB106" s="76">
        <v>2918</v>
      </c>
    </row>
    <row r="107" spans="1:28" ht="15">
      <c r="A107" s="43" t="s">
        <v>159</v>
      </c>
      <c r="B107" s="112">
        <f t="shared" si="8"/>
        <v>236200</v>
      </c>
      <c r="C107" s="51">
        <v>187000</v>
      </c>
      <c r="D107" s="51">
        <v>195000</v>
      </c>
      <c r="E107" s="51">
        <v>22000</v>
      </c>
      <c r="F107" s="51">
        <v>0</v>
      </c>
      <c r="G107" s="51">
        <v>22000</v>
      </c>
      <c r="H107" s="51">
        <v>0</v>
      </c>
      <c r="I107" s="51">
        <v>0</v>
      </c>
      <c r="J107" s="51">
        <v>620</v>
      </c>
      <c r="K107" s="51">
        <v>114401</v>
      </c>
      <c r="L107" s="51">
        <v>131168</v>
      </c>
      <c r="M107" s="51">
        <v>0</v>
      </c>
      <c r="N107" s="51">
        <v>1255</v>
      </c>
      <c r="O107" s="51">
        <v>5744</v>
      </c>
      <c r="P107" s="51">
        <v>3490</v>
      </c>
      <c r="Q107" s="51">
        <v>5744</v>
      </c>
      <c r="R107" s="51">
        <v>5744</v>
      </c>
      <c r="S107" s="51">
        <v>0</v>
      </c>
      <c r="T107" s="51">
        <v>3490</v>
      </c>
      <c r="U107" s="51">
        <v>3490</v>
      </c>
      <c r="V107" s="51">
        <v>0</v>
      </c>
      <c r="W107" s="51">
        <v>0</v>
      </c>
      <c r="X107" s="51">
        <v>0</v>
      </c>
      <c r="Y107" s="51">
        <v>710</v>
      </c>
      <c r="Z107" s="51">
        <v>861</v>
      </c>
      <c r="AA107" s="51">
        <v>1958</v>
      </c>
      <c r="AB107" s="51">
        <v>36849</v>
      </c>
    </row>
    <row r="108" spans="1:28" ht="15">
      <c r="A108" s="43" t="s">
        <v>160</v>
      </c>
      <c r="B108" s="112">
        <f t="shared" si="8"/>
        <v>213104</v>
      </c>
      <c r="C108" s="76">
        <v>200279</v>
      </c>
      <c r="D108" s="76">
        <v>205189</v>
      </c>
      <c r="E108" s="76">
        <v>25010</v>
      </c>
      <c r="F108" s="76">
        <v>0</v>
      </c>
      <c r="G108" s="76">
        <v>10094</v>
      </c>
      <c r="H108" s="76">
        <v>0</v>
      </c>
      <c r="I108" s="76">
        <v>578</v>
      </c>
      <c r="J108" s="76">
        <v>0</v>
      </c>
      <c r="K108" s="76">
        <v>131827</v>
      </c>
      <c r="L108" s="76">
        <v>177367</v>
      </c>
      <c r="M108" s="76">
        <v>0</v>
      </c>
      <c r="N108" s="76">
        <v>50</v>
      </c>
      <c r="O108" s="76">
        <v>5452</v>
      </c>
      <c r="P108" s="76">
        <v>7915</v>
      </c>
      <c r="Q108" s="76">
        <v>5452</v>
      </c>
      <c r="R108" s="76">
        <v>5452</v>
      </c>
      <c r="S108" s="76">
        <v>0</v>
      </c>
      <c r="T108" s="76">
        <v>7915</v>
      </c>
      <c r="U108" s="76">
        <v>7915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</row>
    <row r="109" spans="1:28" ht="15">
      <c r="A109" s="43" t="s">
        <v>161</v>
      </c>
      <c r="B109" s="112">
        <f>D109+P109+Z109+AB109</f>
        <v>183130</v>
      </c>
      <c r="C109" s="51">
        <v>147206</v>
      </c>
      <c r="D109" s="51">
        <v>177091</v>
      </c>
      <c r="E109" s="51">
        <v>10396</v>
      </c>
      <c r="F109" s="51">
        <v>0</v>
      </c>
      <c r="G109" s="51">
        <v>10633</v>
      </c>
      <c r="H109" s="51">
        <v>0</v>
      </c>
      <c r="I109" s="51">
        <v>637</v>
      </c>
      <c r="J109" s="51">
        <v>484</v>
      </c>
      <c r="K109" s="51">
        <v>110798</v>
      </c>
      <c r="L109" s="51">
        <v>136047</v>
      </c>
      <c r="M109" s="51">
        <v>0</v>
      </c>
      <c r="N109" s="51">
        <v>515</v>
      </c>
      <c r="O109" s="51">
        <v>4841</v>
      </c>
      <c r="P109" s="51">
        <v>4118</v>
      </c>
      <c r="Q109" s="51">
        <v>1414</v>
      </c>
      <c r="R109" s="51">
        <v>1414</v>
      </c>
      <c r="S109" s="51">
        <v>0</v>
      </c>
      <c r="T109" s="51">
        <v>2196</v>
      </c>
      <c r="U109" s="51">
        <v>2196</v>
      </c>
      <c r="V109" s="51">
        <v>0</v>
      </c>
      <c r="W109" s="51">
        <v>0</v>
      </c>
      <c r="X109" s="51">
        <v>0</v>
      </c>
      <c r="Y109" s="76">
        <v>0</v>
      </c>
      <c r="Z109" s="76">
        <v>0</v>
      </c>
      <c r="AA109" s="76">
        <v>3426</v>
      </c>
      <c r="AB109" s="76">
        <v>1921</v>
      </c>
    </row>
    <row r="110" spans="1:28" ht="15">
      <c r="A110" s="43" t="s">
        <v>162</v>
      </c>
      <c r="B110" s="112">
        <f t="shared" si="8"/>
        <v>232699</v>
      </c>
      <c r="C110" s="118">
        <v>200000</v>
      </c>
      <c r="D110" s="118">
        <v>220000</v>
      </c>
      <c r="E110" s="118">
        <v>5136</v>
      </c>
      <c r="F110" s="118">
        <v>0</v>
      </c>
      <c r="G110" s="118">
        <v>5000</v>
      </c>
      <c r="H110" s="118">
        <v>0</v>
      </c>
      <c r="I110" s="118">
        <v>580</v>
      </c>
      <c r="J110" s="118">
        <v>0</v>
      </c>
      <c r="K110" s="118">
        <v>132459</v>
      </c>
      <c r="L110" s="118">
        <v>145279</v>
      </c>
      <c r="M110" s="118">
        <v>3644</v>
      </c>
      <c r="N110" s="118">
        <v>0</v>
      </c>
      <c r="O110" s="118">
        <v>5461</v>
      </c>
      <c r="P110" s="118">
        <v>8003</v>
      </c>
      <c r="Q110" s="118">
        <v>5461</v>
      </c>
      <c r="R110" s="118">
        <v>5461</v>
      </c>
      <c r="S110" s="118">
        <v>0</v>
      </c>
      <c r="T110" s="118">
        <v>8003</v>
      </c>
      <c r="U110" s="118">
        <v>8003</v>
      </c>
      <c r="V110" s="118">
        <v>0</v>
      </c>
      <c r="W110" s="118">
        <v>0</v>
      </c>
      <c r="X110" s="118">
        <v>0</v>
      </c>
      <c r="Y110" s="118">
        <v>0</v>
      </c>
      <c r="Z110" s="118">
        <v>0</v>
      </c>
      <c r="AA110" s="118">
        <v>0</v>
      </c>
      <c r="AB110" s="118">
        <v>4696</v>
      </c>
    </row>
    <row r="111" spans="1:28" ht="15">
      <c r="A111" s="43" t="s">
        <v>163</v>
      </c>
      <c r="B111" s="112">
        <f t="shared" si="8"/>
        <v>239653</v>
      </c>
      <c r="C111" s="51">
        <v>229200</v>
      </c>
      <c r="D111" s="51">
        <v>230000</v>
      </c>
      <c r="E111" s="51">
        <v>25165</v>
      </c>
      <c r="F111" s="51">
        <v>0</v>
      </c>
      <c r="G111" s="51">
        <v>20021</v>
      </c>
      <c r="H111" s="51">
        <v>0</v>
      </c>
      <c r="I111" s="51">
        <v>2100</v>
      </c>
      <c r="J111" s="51">
        <v>335</v>
      </c>
      <c r="K111" s="51">
        <v>153365</v>
      </c>
      <c r="L111" s="51">
        <v>137430</v>
      </c>
      <c r="M111" s="51">
        <v>1847</v>
      </c>
      <c r="N111" s="51">
        <v>0</v>
      </c>
      <c r="O111" s="51">
        <v>4083</v>
      </c>
      <c r="P111" s="51">
        <v>5699</v>
      </c>
      <c r="Q111" s="51">
        <v>2454</v>
      </c>
      <c r="R111" s="51">
        <v>2454</v>
      </c>
      <c r="S111" s="51">
        <v>0</v>
      </c>
      <c r="T111" s="51">
        <v>3839</v>
      </c>
      <c r="U111" s="51">
        <v>3839</v>
      </c>
      <c r="V111" s="51">
        <v>0</v>
      </c>
      <c r="W111" s="51">
        <v>0</v>
      </c>
      <c r="X111" s="51">
        <v>0</v>
      </c>
      <c r="Y111" s="51">
        <v>228</v>
      </c>
      <c r="Z111" s="51">
        <v>806</v>
      </c>
      <c r="AA111" s="51">
        <v>0</v>
      </c>
      <c r="AB111" s="51">
        <v>3148</v>
      </c>
    </row>
    <row r="112" spans="1:28" ht="15">
      <c r="A112" s="43" t="s">
        <v>164</v>
      </c>
      <c r="B112" s="112">
        <f t="shared" si="8"/>
        <v>953961</v>
      </c>
      <c r="C112" s="76">
        <v>918203</v>
      </c>
      <c r="D112" s="76">
        <v>825000</v>
      </c>
      <c r="E112" s="76">
        <v>14000</v>
      </c>
      <c r="F112" s="76">
        <v>0</v>
      </c>
      <c r="G112" s="76">
        <v>15932</v>
      </c>
      <c r="H112" s="76">
        <v>98</v>
      </c>
      <c r="I112" s="76">
        <v>34916</v>
      </c>
      <c r="J112" s="76">
        <v>0</v>
      </c>
      <c r="K112" s="76">
        <v>607068</v>
      </c>
      <c r="L112" s="76">
        <v>664900</v>
      </c>
      <c r="M112" s="76">
        <v>49788</v>
      </c>
      <c r="N112" s="76">
        <v>5011</v>
      </c>
      <c r="O112" s="76">
        <v>131751</v>
      </c>
      <c r="P112" s="76">
        <v>118061</v>
      </c>
      <c r="Q112" s="76">
        <v>27368</v>
      </c>
      <c r="R112" s="76">
        <v>17876</v>
      </c>
      <c r="S112" s="76">
        <v>0</v>
      </c>
      <c r="T112" s="76">
        <v>23061</v>
      </c>
      <c r="U112" s="76">
        <v>23061</v>
      </c>
      <c r="V112" s="76">
        <v>0</v>
      </c>
      <c r="W112" s="76">
        <v>87000</v>
      </c>
      <c r="X112" s="76">
        <v>91000</v>
      </c>
      <c r="Y112" s="76">
        <v>15310</v>
      </c>
      <c r="Z112" s="76">
        <v>6900</v>
      </c>
      <c r="AA112" s="76">
        <v>0</v>
      </c>
      <c r="AB112" s="76">
        <v>4000</v>
      </c>
    </row>
    <row r="113" spans="1:28" ht="15">
      <c r="A113" s="43" t="s">
        <v>165</v>
      </c>
      <c r="B113" s="112">
        <f t="shared" si="8"/>
        <v>2642188</v>
      </c>
      <c r="C113" s="72">
        <f aca="true" t="shared" si="9" ref="C113:AB113">SUM(C103:C112)</f>
        <v>2434106</v>
      </c>
      <c r="D113" s="72">
        <f t="shared" si="9"/>
        <v>2415929</v>
      </c>
      <c r="E113" s="72">
        <f t="shared" si="9"/>
        <v>135973</v>
      </c>
      <c r="F113" s="72">
        <f t="shared" si="9"/>
        <v>25</v>
      </c>
      <c r="G113" s="72">
        <f t="shared" si="9"/>
        <v>123215</v>
      </c>
      <c r="H113" s="72">
        <f t="shared" si="9"/>
        <v>2927</v>
      </c>
      <c r="I113" s="72">
        <f t="shared" si="9"/>
        <v>42570</v>
      </c>
      <c r="J113" s="72">
        <f t="shared" si="9"/>
        <v>19967</v>
      </c>
      <c r="K113" s="72">
        <f t="shared" si="9"/>
        <v>1637094</v>
      </c>
      <c r="L113" s="72">
        <f t="shared" si="9"/>
        <v>1672130</v>
      </c>
      <c r="M113" s="72">
        <f t="shared" si="9"/>
        <v>55279</v>
      </c>
      <c r="N113" s="72">
        <f t="shared" si="9"/>
        <v>6831</v>
      </c>
      <c r="O113" s="72">
        <f t="shared" si="9"/>
        <v>168330</v>
      </c>
      <c r="P113" s="72">
        <f t="shared" si="9"/>
        <v>161154</v>
      </c>
      <c r="Q113" s="72">
        <f t="shared" si="9"/>
        <v>55542</v>
      </c>
      <c r="R113" s="72">
        <f t="shared" si="9"/>
        <v>46050</v>
      </c>
      <c r="S113" s="72">
        <f t="shared" si="9"/>
        <v>0</v>
      </c>
      <c r="T113" s="72">
        <f t="shared" si="9"/>
        <v>62372</v>
      </c>
      <c r="U113" s="72">
        <f t="shared" si="9"/>
        <v>62372</v>
      </c>
      <c r="V113" s="72">
        <f t="shared" si="9"/>
        <v>0</v>
      </c>
      <c r="W113" s="72">
        <f t="shared" si="9"/>
        <v>87000</v>
      </c>
      <c r="X113" s="72">
        <f t="shared" si="9"/>
        <v>91000</v>
      </c>
      <c r="Y113" s="76">
        <f t="shared" si="9"/>
        <v>17021</v>
      </c>
      <c r="Z113" s="76">
        <f t="shared" si="9"/>
        <v>9564</v>
      </c>
      <c r="AA113" s="76">
        <f t="shared" si="9"/>
        <v>9183</v>
      </c>
      <c r="AB113" s="76">
        <f t="shared" si="9"/>
        <v>55541</v>
      </c>
    </row>
    <row r="114" spans="1:28" ht="15" customHeight="1">
      <c r="A114" s="13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6"/>
    </row>
    <row r="115" spans="1:28" ht="15">
      <c r="A115" s="43" t="s">
        <v>166</v>
      </c>
      <c r="B115" s="51">
        <v>136515</v>
      </c>
      <c r="C115" s="51">
        <v>135486</v>
      </c>
      <c r="D115" s="51">
        <v>134317</v>
      </c>
      <c r="E115" s="51">
        <v>12000</v>
      </c>
      <c r="F115" s="51">
        <v>0</v>
      </c>
      <c r="G115" s="51">
        <v>12000</v>
      </c>
      <c r="H115" s="51">
        <v>0</v>
      </c>
      <c r="I115" s="51">
        <v>3230</v>
      </c>
      <c r="J115" s="51">
        <v>2500</v>
      </c>
      <c r="K115" s="51">
        <v>85436</v>
      </c>
      <c r="L115" s="51">
        <v>64991</v>
      </c>
      <c r="M115" s="51">
        <v>0</v>
      </c>
      <c r="N115" s="51">
        <v>0</v>
      </c>
      <c r="O115" s="51">
        <v>16571</v>
      </c>
      <c r="P115" s="51">
        <v>14121</v>
      </c>
      <c r="Q115" s="51">
        <v>3571</v>
      </c>
      <c r="R115" s="51">
        <v>210</v>
      </c>
      <c r="S115" s="51">
        <v>0</v>
      </c>
      <c r="T115" s="51">
        <v>2121</v>
      </c>
      <c r="U115" s="51">
        <v>2121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523</v>
      </c>
      <c r="AB115" s="51">
        <v>77</v>
      </c>
    </row>
    <row r="116" spans="1:28" ht="15">
      <c r="A116" s="43" t="s">
        <v>167</v>
      </c>
      <c r="B116" s="103">
        <v>297063</v>
      </c>
      <c r="C116" s="103">
        <v>260000</v>
      </c>
      <c r="D116" s="104">
        <v>285000</v>
      </c>
      <c r="E116" s="103">
        <v>20000</v>
      </c>
      <c r="F116" s="103">
        <v>0</v>
      </c>
      <c r="G116" s="103">
        <v>25760</v>
      </c>
      <c r="H116" s="103">
        <v>0</v>
      </c>
      <c r="I116" s="103">
        <v>0</v>
      </c>
      <c r="J116" s="103">
        <v>0</v>
      </c>
      <c r="K116" s="103">
        <v>154569</v>
      </c>
      <c r="L116" s="103">
        <v>171463</v>
      </c>
      <c r="M116" s="103">
        <v>4318</v>
      </c>
      <c r="N116" s="103">
        <v>0</v>
      </c>
      <c r="O116" s="103">
        <v>8383.12</v>
      </c>
      <c r="P116" s="103">
        <v>5823</v>
      </c>
      <c r="Q116" s="103">
        <v>2392</v>
      </c>
      <c r="R116" s="103">
        <v>2392</v>
      </c>
      <c r="S116" s="103">
        <v>0</v>
      </c>
      <c r="T116" s="103">
        <v>2723</v>
      </c>
      <c r="U116" s="103">
        <v>2723</v>
      </c>
      <c r="V116" s="103">
        <v>0</v>
      </c>
      <c r="W116" s="103">
        <v>0</v>
      </c>
      <c r="X116" s="103">
        <v>0</v>
      </c>
      <c r="Y116" s="103">
        <v>0</v>
      </c>
      <c r="Z116" s="103">
        <v>0</v>
      </c>
      <c r="AA116" s="103">
        <v>2481</v>
      </c>
      <c r="AB116" s="103">
        <v>6240</v>
      </c>
    </row>
    <row r="117" spans="1:28" ht="15">
      <c r="A117" s="43" t="s">
        <v>168</v>
      </c>
      <c r="B117" s="51">
        <v>78077</v>
      </c>
      <c r="C117" s="51">
        <v>70000</v>
      </c>
      <c r="D117" s="51">
        <v>75000</v>
      </c>
      <c r="E117" s="51">
        <v>5207</v>
      </c>
      <c r="F117" s="51">
        <v>0</v>
      </c>
      <c r="G117" s="51">
        <v>5935</v>
      </c>
      <c r="H117" s="51">
        <v>68</v>
      </c>
      <c r="I117" s="51">
        <v>0</v>
      </c>
      <c r="J117" s="51">
        <v>0</v>
      </c>
      <c r="K117" s="51">
        <v>39432</v>
      </c>
      <c r="L117" s="51">
        <v>38200</v>
      </c>
      <c r="M117" s="51">
        <v>0</v>
      </c>
      <c r="N117" s="51">
        <v>0</v>
      </c>
      <c r="O117" s="51">
        <v>2145</v>
      </c>
      <c r="P117" s="51">
        <v>2477</v>
      </c>
      <c r="Q117" s="51">
        <v>735</v>
      </c>
      <c r="R117" s="51">
        <v>735</v>
      </c>
      <c r="S117" s="51">
        <v>0</v>
      </c>
      <c r="T117" s="51">
        <v>1462</v>
      </c>
      <c r="U117" s="51">
        <v>1462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614</v>
      </c>
      <c r="AB117" s="51">
        <v>600</v>
      </c>
    </row>
    <row r="118" spans="1:28" ht="15">
      <c r="A118" s="43" t="s">
        <v>169</v>
      </c>
      <c r="B118" s="51">
        <v>355754</v>
      </c>
      <c r="C118" s="51">
        <v>237000</v>
      </c>
      <c r="D118" s="51">
        <v>236790</v>
      </c>
      <c r="E118" s="51">
        <v>10000</v>
      </c>
      <c r="F118" s="51">
        <v>0</v>
      </c>
      <c r="G118" s="51">
        <v>17484</v>
      </c>
      <c r="H118" s="51">
        <v>0</v>
      </c>
      <c r="I118" s="51">
        <v>0</v>
      </c>
      <c r="J118" s="51">
        <v>0</v>
      </c>
      <c r="K118" s="51">
        <v>156579</v>
      </c>
      <c r="L118" s="51">
        <v>127213</v>
      </c>
      <c r="M118" s="51">
        <v>7676</v>
      </c>
      <c r="N118" s="51">
        <v>2242</v>
      </c>
      <c r="O118" s="51">
        <v>1685</v>
      </c>
      <c r="P118" s="51">
        <v>2450</v>
      </c>
      <c r="Q118" s="51">
        <v>1685</v>
      </c>
      <c r="R118" s="51">
        <v>1685</v>
      </c>
      <c r="S118" s="51">
        <v>0</v>
      </c>
      <c r="T118" s="51">
        <v>2450</v>
      </c>
      <c r="U118" s="51">
        <v>2450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116514</v>
      </c>
    </row>
    <row r="119" spans="1:28" ht="15">
      <c r="A119" s="43" t="s">
        <v>170</v>
      </c>
      <c r="B119" s="51">
        <v>1032065</v>
      </c>
      <c r="C119" s="51">
        <v>417000</v>
      </c>
      <c r="D119" s="51">
        <v>526000</v>
      </c>
      <c r="E119" s="51">
        <v>16000</v>
      </c>
      <c r="F119" s="51">
        <v>0</v>
      </c>
      <c r="G119" s="51">
        <v>18000</v>
      </c>
      <c r="H119" s="51">
        <v>0</v>
      </c>
      <c r="I119" s="51">
        <v>15000</v>
      </c>
      <c r="J119" s="51">
        <v>5692</v>
      </c>
      <c r="K119" s="51">
        <v>225000</v>
      </c>
      <c r="L119" s="51">
        <v>262000</v>
      </c>
      <c r="M119" s="51">
        <v>15000</v>
      </c>
      <c r="N119" s="51">
        <v>3600</v>
      </c>
      <c r="O119" s="51">
        <v>2627</v>
      </c>
      <c r="P119" s="51">
        <v>4065</v>
      </c>
      <c r="Q119" s="51">
        <v>2627</v>
      </c>
      <c r="R119" s="51">
        <v>2627</v>
      </c>
      <c r="S119" s="51">
        <v>0</v>
      </c>
      <c r="T119" s="51">
        <v>4065</v>
      </c>
      <c r="U119" s="51">
        <v>4065</v>
      </c>
      <c r="V119" s="51">
        <v>0</v>
      </c>
      <c r="W119" s="51">
        <v>0</v>
      </c>
      <c r="X119" s="51">
        <v>0</v>
      </c>
      <c r="Y119" s="51">
        <v>0</v>
      </c>
      <c r="Z119" s="51">
        <v>2000</v>
      </c>
      <c r="AA119" s="51">
        <v>0</v>
      </c>
      <c r="AB119" s="51">
        <v>500000</v>
      </c>
    </row>
    <row r="120" spans="1:28" ht="15">
      <c r="A120" s="43" t="s">
        <v>171</v>
      </c>
      <c r="B120" s="51">
        <v>137979</v>
      </c>
      <c r="C120" s="51">
        <v>145000</v>
      </c>
      <c r="D120" s="51">
        <v>130900</v>
      </c>
      <c r="E120" s="51">
        <v>10000</v>
      </c>
      <c r="F120" s="51">
        <v>0</v>
      </c>
      <c r="G120" s="51">
        <v>10000</v>
      </c>
      <c r="H120" s="51">
        <v>0</v>
      </c>
      <c r="I120" s="51">
        <v>2490</v>
      </c>
      <c r="J120" s="51">
        <v>0</v>
      </c>
      <c r="K120" s="51">
        <v>98988</v>
      </c>
      <c r="L120" s="51">
        <v>108020</v>
      </c>
      <c r="M120" s="51">
        <v>1490</v>
      </c>
      <c r="N120" s="51">
        <v>100</v>
      </c>
      <c r="O120" s="51">
        <v>1528</v>
      </c>
      <c r="P120" s="51">
        <v>2169</v>
      </c>
      <c r="Q120" s="51">
        <v>1528</v>
      </c>
      <c r="R120" s="51">
        <v>1528</v>
      </c>
      <c r="S120" s="51">
        <v>0</v>
      </c>
      <c r="T120" s="51">
        <v>2169</v>
      </c>
      <c r="U120" s="51">
        <v>2169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4910</v>
      </c>
    </row>
    <row r="121" spans="1:28" ht="15">
      <c r="A121" s="43" t="s">
        <v>172</v>
      </c>
      <c r="B121" s="51">
        <v>211378</v>
      </c>
      <c r="C121" s="51">
        <v>209000</v>
      </c>
      <c r="D121" s="51">
        <v>200000</v>
      </c>
      <c r="E121" s="119">
        <v>20005</v>
      </c>
      <c r="F121" s="51">
        <v>0</v>
      </c>
      <c r="G121" s="119">
        <v>10021</v>
      </c>
      <c r="H121" s="51">
        <v>0</v>
      </c>
      <c r="I121" s="51">
        <v>595</v>
      </c>
      <c r="J121" s="119">
        <v>600.5</v>
      </c>
      <c r="K121" s="51">
        <v>158555</v>
      </c>
      <c r="L121" s="51">
        <v>172545</v>
      </c>
      <c r="M121" s="51">
        <v>549</v>
      </c>
      <c r="N121" s="51">
        <v>220.98</v>
      </c>
      <c r="O121" s="51">
        <v>5213</v>
      </c>
      <c r="P121" s="51">
        <v>11378</v>
      </c>
      <c r="Q121" s="51">
        <v>5213</v>
      </c>
      <c r="R121" s="51">
        <v>5213</v>
      </c>
      <c r="S121" s="51">
        <v>0</v>
      </c>
      <c r="T121" s="51">
        <v>10378</v>
      </c>
      <c r="U121" s="51">
        <v>10378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</row>
    <row r="122" spans="1:28" ht="15">
      <c r="A122" s="43" t="s">
        <v>173</v>
      </c>
      <c r="B122" s="51">
        <v>103587</v>
      </c>
      <c r="C122" s="51">
        <v>87770</v>
      </c>
      <c r="D122" s="51">
        <v>98084</v>
      </c>
      <c r="E122" s="51">
        <v>14501</v>
      </c>
      <c r="F122" s="51">
        <v>0</v>
      </c>
      <c r="G122" s="51">
        <v>10008</v>
      </c>
      <c r="H122" s="51">
        <v>0</v>
      </c>
      <c r="I122" s="103">
        <v>0</v>
      </c>
      <c r="J122" s="51">
        <v>0</v>
      </c>
      <c r="K122" s="51">
        <v>52595</v>
      </c>
      <c r="L122" s="51">
        <v>59219</v>
      </c>
      <c r="M122" s="51">
        <v>0</v>
      </c>
      <c r="N122" s="51">
        <v>0</v>
      </c>
      <c r="O122" s="51">
        <v>949</v>
      </c>
      <c r="P122" s="51">
        <v>5153</v>
      </c>
      <c r="Q122" s="51">
        <v>949</v>
      </c>
      <c r="R122" s="51">
        <v>949</v>
      </c>
      <c r="S122" s="51">
        <v>0</v>
      </c>
      <c r="T122" s="51">
        <v>3442</v>
      </c>
      <c r="U122" s="51">
        <v>3442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350</v>
      </c>
    </row>
    <row r="123" spans="1:28" ht="15">
      <c r="A123" s="43" t="s">
        <v>174</v>
      </c>
      <c r="B123" s="51">
        <v>181223</v>
      </c>
      <c r="C123" s="51">
        <v>162000</v>
      </c>
      <c r="D123" s="51">
        <v>162000</v>
      </c>
      <c r="E123" s="51">
        <v>11000</v>
      </c>
      <c r="F123" s="51">
        <v>0</v>
      </c>
      <c r="G123" s="51">
        <v>13000</v>
      </c>
      <c r="H123" s="51">
        <v>0</v>
      </c>
      <c r="I123" s="51">
        <v>2500</v>
      </c>
      <c r="J123" s="51">
        <v>3500</v>
      </c>
      <c r="K123" s="51">
        <v>93500</v>
      </c>
      <c r="L123" s="51">
        <v>94500</v>
      </c>
      <c r="M123" s="51">
        <v>3500</v>
      </c>
      <c r="N123" s="51">
        <v>4000</v>
      </c>
      <c r="O123" s="51">
        <v>3675</v>
      </c>
      <c r="P123" s="51">
        <v>2223</v>
      </c>
      <c r="Q123" s="51">
        <v>3675</v>
      </c>
      <c r="R123" s="51">
        <v>3675</v>
      </c>
      <c r="S123" s="51">
        <v>0</v>
      </c>
      <c r="T123" s="51">
        <v>2223</v>
      </c>
      <c r="U123" s="51">
        <v>2223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17000</v>
      </c>
    </row>
    <row r="124" spans="1:28" ht="15">
      <c r="A124" s="43" t="s">
        <v>175</v>
      </c>
      <c r="B124" s="51">
        <v>78990</v>
      </c>
      <c r="C124" s="51">
        <v>66300</v>
      </c>
      <c r="D124" s="51">
        <v>77700</v>
      </c>
      <c r="E124" s="51">
        <v>9000</v>
      </c>
      <c r="F124" s="51">
        <v>0</v>
      </c>
      <c r="G124" s="51">
        <v>8911</v>
      </c>
      <c r="H124" s="51">
        <v>0</v>
      </c>
      <c r="I124" s="51">
        <v>0</v>
      </c>
      <c r="J124" s="51">
        <v>0</v>
      </c>
      <c r="K124" s="51">
        <v>39867</v>
      </c>
      <c r="L124" s="51">
        <v>45947</v>
      </c>
      <c r="M124" s="51">
        <v>1100</v>
      </c>
      <c r="N124" s="51">
        <v>0</v>
      </c>
      <c r="O124" s="51">
        <v>827</v>
      </c>
      <c r="P124" s="51">
        <v>1290</v>
      </c>
      <c r="Q124" s="51">
        <v>827</v>
      </c>
      <c r="R124" s="51">
        <v>827</v>
      </c>
      <c r="S124" s="51">
        <v>0</v>
      </c>
      <c r="T124" s="51">
        <v>1290</v>
      </c>
      <c r="U124" s="51">
        <v>1290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v>0</v>
      </c>
    </row>
    <row r="125" spans="1:28" ht="15">
      <c r="A125" s="43" t="s">
        <v>176</v>
      </c>
      <c r="B125" s="51">
        <v>162182</v>
      </c>
      <c r="C125" s="51">
        <v>147000</v>
      </c>
      <c r="D125" s="51">
        <v>155000</v>
      </c>
      <c r="E125" s="51">
        <v>5811</v>
      </c>
      <c r="F125" s="51">
        <v>0</v>
      </c>
      <c r="G125" s="51">
        <v>10645</v>
      </c>
      <c r="H125" s="51">
        <v>0</v>
      </c>
      <c r="I125" s="51">
        <v>1900</v>
      </c>
      <c r="J125" s="51">
        <v>0</v>
      </c>
      <c r="K125" s="51">
        <v>110330</v>
      </c>
      <c r="L125" s="51">
        <v>102210</v>
      </c>
      <c r="M125" s="51">
        <v>250</v>
      </c>
      <c r="N125" s="51">
        <v>0</v>
      </c>
      <c r="O125" s="51">
        <v>2298</v>
      </c>
      <c r="P125" s="51">
        <v>2675</v>
      </c>
      <c r="Q125" s="51">
        <v>2298</v>
      </c>
      <c r="R125" s="51">
        <v>2298</v>
      </c>
      <c r="S125" s="51">
        <v>0</v>
      </c>
      <c r="T125" s="51">
        <v>2675</v>
      </c>
      <c r="U125" s="51">
        <v>2675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4507</v>
      </c>
    </row>
    <row r="126" spans="1:28" ht="15">
      <c r="A126" s="43" t="s">
        <v>177</v>
      </c>
      <c r="B126" s="51">
        <v>146813</v>
      </c>
      <c r="C126" s="51">
        <v>135500</v>
      </c>
      <c r="D126" s="51">
        <v>138000</v>
      </c>
      <c r="E126" s="51">
        <v>7828</v>
      </c>
      <c r="F126" s="51">
        <v>0</v>
      </c>
      <c r="G126" s="51">
        <v>6773</v>
      </c>
      <c r="H126" s="51">
        <v>0</v>
      </c>
      <c r="I126" s="51">
        <v>0</v>
      </c>
      <c r="J126" s="51">
        <v>0</v>
      </c>
      <c r="K126" s="51">
        <v>83750</v>
      </c>
      <c r="L126" s="51">
        <v>104238</v>
      </c>
      <c r="M126" s="51">
        <v>0</v>
      </c>
      <c r="N126" s="51">
        <v>0</v>
      </c>
      <c r="O126" s="51">
        <v>4847</v>
      </c>
      <c r="P126" s="51">
        <v>3507</v>
      </c>
      <c r="Q126" s="51">
        <v>4847</v>
      </c>
      <c r="R126" s="51">
        <v>4847</v>
      </c>
      <c r="S126" s="51">
        <v>0</v>
      </c>
      <c r="T126" s="51">
        <v>3507</v>
      </c>
      <c r="U126" s="51">
        <v>3507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5306</v>
      </c>
    </row>
    <row r="127" spans="1:28" ht="15">
      <c r="A127" s="43" t="s">
        <v>178</v>
      </c>
      <c r="B127" s="51">
        <v>856548</v>
      </c>
      <c r="C127" s="51">
        <v>729700</v>
      </c>
      <c r="D127" s="103">
        <v>818306</v>
      </c>
      <c r="E127" s="51">
        <v>14961</v>
      </c>
      <c r="F127" s="51">
        <v>0</v>
      </c>
      <c r="G127" s="51">
        <v>18951</v>
      </c>
      <c r="H127" s="51">
        <v>0</v>
      </c>
      <c r="I127" s="51">
        <v>0</v>
      </c>
      <c r="J127" s="51">
        <v>14653</v>
      </c>
      <c r="K127" s="51">
        <v>507512</v>
      </c>
      <c r="L127" s="51">
        <v>571850</v>
      </c>
      <c r="M127" s="51">
        <v>2329</v>
      </c>
      <c r="N127" s="51">
        <v>7736</v>
      </c>
      <c r="O127" s="51">
        <v>6285</v>
      </c>
      <c r="P127" s="51">
        <v>15160</v>
      </c>
      <c r="Q127" s="51">
        <v>6285</v>
      </c>
      <c r="R127" s="51">
        <v>6285</v>
      </c>
      <c r="S127" s="103">
        <v>0</v>
      </c>
      <c r="T127" s="51">
        <v>15160</v>
      </c>
      <c r="U127" s="51">
        <v>15160</v>
      </c>
      <c r="V127" s="51">
        <v>0</v>
      </c>
      <c r="W127" s="51">
        <v>0</v>
      </c>
      <c r="X127" s="51">
        <v>0</v>
      </c>
      <c r="Y127" s="51">
        <v>0</v>
      </c>
      <c r="Z127" s="51">
        <v>14312</v>
      </c>
      <c r="AA127" s="51">
        <v>9403</v>
      </c>
      <c r="AB127" s="51">
        <v>8770</v>
      </c>
    </row>
    <row r="128" spans="1:28" ht="15">
      <c r="A128" s="43" t="s">
        <v>179</v>
      </c>
      <c r="B128" s="51">
        <v>53067</v>
      </c>
      <c r="C128" s="51">
        <v>52000</v>
      </c>
      <c r="D128" s="51">
        <v>52000</v>
      </c>
      <c r="E128" s="51">
        <v>400</v>
      </c>
      <c r="F128" s="51">
        <v>0</v>
      </c>
      <c r="G128" s="51">
        <v>500</v>
      </c>
      <c r="H128" s="51">
        <v>0</v>
      </c>
      <c r="I128" s="51">
        <v>0</v>
      </c>
      <c r="J128" s="51">
        <v>0</v>
      </c>
      <c r="K128" s="51">
        <v>33491</v>
      </c>
      <c r="L128" s="51">
        <v>53959</v>
      </c>
      <c r="M128" s="51">
        <v>0</v>
      </c>
      <c r="N128" s="51">
        <v>0</v>
      </c>
      <c r="O128" s="51">
        <v>932</v>
      </c>
      <c r="P128" s="51">
        <v>1067</v>
      </c>
      <c r="Q128" s="51">
        <v>932</v>
      </c>
      <c r="R128" s="51">
        <v>932</v>
      </c>
      <c r="S128" s="51">
        <v>0</v>
      </c>
      <c r="T128" s="51">
        <v>1067</v>
      </c>
      <c r="U128" s="51">
        <v>1067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</row>
    <row r="129" spans="1:28" ht="15">
      <c r="A129" s="43" t="s">
        <v>180</v>
      </c>
      <c r="B129" s="51">
        <f>SUM(B115:B128)</f>
        <v>3831241</v>
      </c>
      <c r="C129" s="51">
        <f>SUM(C115:C128)</f>
        <v>2853756</v>
      </c>
      <c r="D129" s="51">
        <f>SUM(D115:D128)</f>
        <v>3089097</v>
      </c>
      <c r="E129" s="51">
        <f>SUM(E115:E128)</f>
        <v>156713</v>
      </c>
      <c r="F129" s="51">
        <v>0</v>
      </c>
      <c r="G129" s="51">
        <f>SUM(G115:G128)</f>
        <v>167988</v>
      </c>
      <c r="H129" s="51">
        <v>68</v>
      </c>
      <c r="I129" s="51">
        <f aca="true" t="shared" si="10" ref="I129:Q129">SUM(I115:I128)</f>
        <v>25715</v>
      </c>
      <c r="J129" s="51">
        <f t="shared" si="10"/>
        <v>26945.5</v>
      </c>
      <c r="K129" s="51">
        <f t="shared" si="10"/>
        <v>1839604</v>
      </c>
      <c r="L129" s="51">
        <f t="shared" si="10"/>
        <v>1976355</v>
      </c>
      <c r="M129" s="51">
        <f t="shared" si="10"/>
        <v>36212</v>
      </c>
      <c r="N129" s="51">
        <f t="shared" si="10"/>
        <v>17898.98</v>
      </c>
      <c r="O129" s="51">
        <f t="shared" si="10"/>
        <v>57965.12</v>
      </c>
      <c r="P129" s="51">
        <f t="shared" si="10"/>
        <v>73558</v>
      </c>
      <c r="Q129" s="51">
        <f t="shared" si="10"/>
        <v>37564</v>
      </c>
      <c r="R129" s="51">
        <f>SUM(R103:R128)</f>
        <v>126303</v>
      </c>
      <c r="S129" s="51">
        <v>0</v>
      </c>
      <c r="T129" s="51">
        <f>SUM(T115:T128)</f>
        <v>54732</v>
      </c>
      <c r="U129" s="51">
        <f>SUM(U115:U128)</f>
        <v>54732</v>
      </c>
      <c r="V129" s="51">
        <v>0</v>
      </c>
      <c r="W129" s="51">
        <v>0</v>
      </c>
      <c r="X129" s="51">
        <v>0</v>
      </c>
      <c r="Y129" s="51">
        <v>0</v>
      </c>
      <c r="Z129" s="51">
        <f>SUM(Z115:Z128)</f>
        <v>16312</v>
      </c>
      <c r="AA129" s="51">
        <f>SUM(AA115:AA128)</f>
        <v>13021</v>
      </c>
      <c r="AB129" s="51">
        <f>SUM(AB115:AB128)</f>
        <v>664274</v>
      </c>
    </row>
    <row r="130" spans="1:28" ht="15" customHeight="1">
      <c r="A130" s="13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6"/>
    </row>
    <row r="131" spans="1:28" ht="15">
      <c r="A131" s="43" t="s">
        <v>181</v>
      </c>
      <c r="B131" s="51">
        <v>147251</v>
      </c>
      <c r="C131" s="51">
        <v>134940</v>
      </c>
      <c r="D131" s="51">
        <v>142000</v>
      </c>
      <c r="E131" s="51">
        <v>9453</v>
      </c>
      <c r="F131" s="51">
        <v>0</v>
      </c>
      <c r="G131" s="51">
        <v>4022</v>
      </c>
      <c r="H131" s="51">
        <v>0</v>
      </c>
      <c r="I131" s="51">
        <v>3315</v>
      </c>
      <c r="J131" s="51">
        <v>1335</v>
      </c>
      <c r="K131" s="51">
        <v>76822</v>
      </c>
      <c r="L131" s="51">
        <v>91600</v>
      </c>
      <c r="M131" s="51">
        <v>0</v>
      </c>
      <c r="N131" s="51">
        <v>0</v>
      </c>
      <c r="O131" s="51">
        <v>3178</v>
      </c>
      <c r="P131" s="51">
        <v>4568</v>
      </c>
      <c r="Q131" s="51">
        <v>3178</v>
      </c>
      <c r="R131" s="51">
        <v>3178</v>
      </c>
      <c r="S131" s="51">
        <v>0</v>
      </c>
      <c r="T131" s="51">
        <v>4568</v>
      </c>
      <c r="U131" s="51">
        <v>4568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121">
        <v>1077</v>
      </c>
      <c r="AB131" s="51">
        <v>683</v>
      </c>
    </row>
    <row r="132" spans="1:28" ht="15">
      <c r="A132" s="43" t="s">
        <v>182</v>
      </c>
      <c r="B132" s="51">
        <v>256575</v>
      </c>
      <c r="C132" s="51">
        <v>203027</v>
      </c>
      <c r="D132" s="51">
        <v>247105</v>
      </c>
      <c r="E132" s="51">
        <v>13198</v>
      </c>
      <c r="F132" s="51">
        <v>0</v>
      </c>
      <c r="G132" s="51">
        <v>20000</v>
      </c>
      <c r="H132" s="51">
        <v>0</v>
      </c>
      <c r="I132" s="51">
        <v>0</v>
      </c>
      <c r="J132" s="51">
        <v>0</v>
      </c>
      <c r="K132" s="51">
        <v>152515</v>
      </c>
      <c r="L132" s="51">
        <v>147657</v>
      </c>
      <c r="M132" s="51">
        <v>0</v>
      </c>
      <c r="N132" s="51">
        <v>0</v>
      </c>
      <c r="O132" s="51">
        <v>2408</v>
      </c>
      <c r="P132" s="51">
        <v>3620</v>
      </c>
      <c r="Q132" s="51">
        <v>2408</v>
      </c>
      <c r="R132" s="51">
        <v>2408</v>
      </c>
      <c r="S132" s="51">
        <v>0</v>
      </c>
      <c r="T132" s="51">
        <v>3620</v>
      </c>
      <c r="U132" s="51">
        <v>3620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121">
        <v>0</v>
      </c>
      <c r="AB132" s="51">
        <v>5850</v>
      </c>
    </row>
    <row r="133" spans="1:28" ht="15">
      <c r="A133" s="43" t="s">
        <v>183</v>
      </c>
      <c r="B133" s="51">
        <v>162745</v>
      </c>
      <c r="C133" s="51">
        <v>105000</v>
      </c>
      <c r="D133" s="51">
        <v>110000</v>
      </c>
      <c r="E133" s="51">
        <v>16121</v>
      </c>
      <c r="F133" s="51">
        <v>0</v>
      </c>
      <c r="G133" s="51">
        <v>15683</v>
      </c>
      <c r="H133" s="51">
        <v>0</v>
      </c>
      <c r="I133" s="51">
        <v>0</v>
      </c>
      <c r="J133" s="51">
        <v>0</v>
      </c>
      <c r="K133" s="51">
        <v>98000</v>
      </c>
      <c r="L133" s="51">
        <v>101860</v>
      </c>
      <c r="M133" s="51">
        <v>0</v>
      </c>
      <c r="N133" s="51">
        <v>0</v>
      </c>
      <c r="O133" s="51">
        <v>51803</v>
      </c>
      <c r="P133" s="51">
        <v>52745</v>
      </c>
      <c r="Q133" s="51">
        <v>1803</v>
      </c>
      <c r="R133" s="51">
        <v>1803</v>
      </c>
      <c r="S133" s="51">
        <v>0</v>
      </c>
      <c r="T133" s="51">
        <v>2745</v>
      </c>
      <c r="U133" s="51">
        <v>2745</v>
      </c>
      <c r="V133" s="51">
        <v>0</v>
      </c>
      <c r="W133" s="51">
        <v>50000</v>
      </c>
      <c r="X133" s="51">
        <v>50000</v>
      </c>
      <c r="Y133" s="51">
        <v>0</v>
      </c>
      <c r="Z133" s="51">
        <v>0</v>
      </c>
      <c r="AA133" s="121">
        <v>0</v>
      </c>
      <c r="AB133" s="51">
        <v>0</v>
      </c>
    </row>
    <row r="134" spans="1:28" ht="15">
      <c r="A134" s="43" t="s">
        <v>184</v>
      </c>
      <c r="B134" s="51">
        <v>141599</v>
      </c>
      <c r="C134" s="51">
        <v>143140</v>
      </c>
      <c r="D134" s="51">
        <v>138573</v>
      </c>
      <c r="E134" s="51">
        <v>20330</v>
      </c>
      <c r="F134" s="51">
        <v>0</v>
      </c>
      <c r="G134" s="51">
        <v>19652</v>
      </c>
      <c r="H134" s="51">
        <v>0</v>
      </c>
      <c r="I134" s="51">
        <v>1900</v>
      </c>
      <c r="J134" s="51">
        <v>1319</v>
      </c>
      <c r="K134" s="51">
        <v>88721</v>
      </c>
      <c r="L134" s="51">
        <v>84175</v>
      </c>
      <c r="M134" s="51">
        <v>0</v>
      </c>
      <c r="N134" s="51">
        <v>0</v>
      </c>
      <c r="O134" s="51">
        <v>1983</v>
      </c>
      <c r="P134" s="51">
        <v>3026</v>
      </c>
      <c r="Q134" s="51">
        <v>1983</v>
      </c>
      <c r="R134" s="51">
        <v>1983</v>
      </c>
      <c r="S134" s="51">
        <v>0</v>
      </c>
      <c r="T134" s="51">
        <v>3026</v>
      </c>
      <c r="U134" s="51">
        <v>3026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121">
        <v>0</v>
      </c>
      <c r="AB134" s="51">
        <v>0</v>
      </c>
    </row>
    <row r="135" spans="1:28" ht="15">
      <c r="A135" s="43" t="s">
        <v>185</v>
      </c>
      <c r="B135" s="51">
        <v>283908</v>
      </c>
      <c r="C135" s="51">
        <v>271409</v>
      </c>
      <c r="D135" s="51">
        <v>275000</v>
      </c>
      <c r="E135" s="51">
        <v>18134</v>
      </c>
      <c r="F135" s="51">
        <v>0</v>
      </c>
      <c r="G135" s="51">
        <v>19538</v>
      </c>
      <c r="H135" s="51">
        <v>0</v>
      </c>
      <c r="I135" s="51">
        <v>7531</v>
      </c>
      <c r="J135" s="51">
        <v>4788</v>
      </c>
      <c r="K135" s="51">
        <v>166185</v>
      </c>
      <c r="L135" s="51">
        <v>169749</v>
      </c>
      <c r="M135" s="51">
        <v>1950</v>
      </c>
      <c r="N135" s="51">
        <v>2897</v>
      </c>
      <c r="O135" s="51">
        <v>2818</v>
      </c>
      <c r="P135" s="51">
        <v>6544</v>
      </c>
      <c r="Q135" s="51">
        <v>2818</v>
      </c>
      <c r="R135" s="51">
        <v>2818</v>
      </c>
      <c r="S135" s="51">
        <v>0</v>
      </c>
      <c r="T135" s="51">
        <v>4180</v>
      </c>
      <c r="U135" s="51">
        <v>4180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121">
        <v>0</v>
      </c>
      <c r="AB135" s="51">
        <v>2364</v>
      </c>
    </row>
    <row r="136" spans="1:28" ht="15">
      <c r="A136" s="43" t="s">
        <v>186</v>
      </c>
      <c r="B136" s="51">
        <f>D136+P136+Z136+AB136</f>
        <v>331468</v>
      </c>
      <c r="C136" s="51">
        <v>373504</v>
      </c>
      <c r="D136" s="51">
        <v>320946</v>
      </c>
      <c r="E136" s="51">
        <v>28000</v>
      </c>
      <c r="F136" s="51">
        <v>0</v>
      </c>
      <c r="G136" s="51">
        <v>33996</v>
      </c>
      <c r="H136" s="51">
        <v>0</v>
      </c>
      <c r="I136" s="51">
        <v>3980</v>
      </c>
      <c r="J136" s="51">
        <v>959</v>
      </c>
      <c r="K136" s="51">
        <v>166459</v>
      </c>
      <c r="L136" s="51">
        <v>178547</v>
      </c>
      <c r="M136" s="51">
        <v>55059</v>
      </c>
      <c r="N136" s="51">
        <v>0</v>
      </c>
      <c r="O136" s="51">
        <v>2753</v>
      </c>
      <c r="P136" s="51">
        <v>4158</v>
      </c>
      <c r="Q136" s="51">
        <v>2753</v>
      </c>
      <c r="R136" s="51">
        <v>2753</v>
      </c>
      <c r="S136" s="51">
        <v>0</v>
      </c>
      <c r="T136" s="51">
        <v>4158</v>
      </c>
      <c r="U136" s="51">
        <v>4158</v>
      </c>
      <c r="V136" s="51">
        <v>0</v>
      </c>
      <c r="W136" s="51">
        <v>0</v>
      </c>
      <c r="X136" s="51">
        <v>0</v>
      </c>
      <c r="Y136" s="51">
        <v>1647</v>
      </c>
      <c r="Z136" s="51">
        <v>3109</v>
      </c>
      <c r="AA136" s="121">
        <v>2569</v>
      </c>
      <c r="AB136" s="51">
        <v>3255</v>
      </c>
    </row>
    <row r="137" spans="1:28" ht="15">
      <c r="A137" s="43" t="s">
        <v>187</v>
      </c>
      <c r="B137" s="51">
        <v>87664</v>
      </c>
      <c r="C137" s="51">
        <v>90000</v>
      </c>
      <c r="D137" s="51">
        <v>86000</v>
      </c>
      <c r="E137" s="51">
        <v>4874</v>
      </c>
      <c r="F137" s="51">
        <v>0</v>
      </c>
      <c r="G137" s="51">
        <v>6863</v>
      </c>
      <c r="H137" s="51">
        <v>0</v>
      </c>
      <c r="I137" s="51">
        <v>0</v>
      </c>
      <c r="J137" s="51">
        <v>0</v>
      </c>
      <c r="K137" s="121">
        <v>47800</v>
      </c>
      <c r="L137" s="121">
        <v>45972</v>
      </c>
      <c r="M137" s="51">
        <v>0</v>
      </c>
      <c r="N137" s="51">
        <v>2921</v>
      </c>
      <c r="O137" s="51">
        <v>1128</v>
      </c>
      <c r="P137" s="51">
        <v>1664</v>
      </c>
      <c r="Q137" s="51">
        <v>1128</v>
      </c>
      <c r="R137" s="51">
        <v>1128</v>
      </c>
      <c r="S137" s="51">
        <v>0</v>
      </c>
      <c r="T137" s="51">
        <v>1664</v>
      </c>
      <c r="U137" s="51">
        <v>1664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121">
        <v>0</v>
      </c>
      <c r="AB137" s="51">
        <v>0</v>
      </c>
    </row>
    <row r="138" spans="1:28" ht="15">
      <c r="A138" s="43" t="s">
        <v>188</v>
      </c>
      <c r="B138" s="51">
        <v>244564</v>
      </c>
      <c r="C138" s="51">
        <v>245500</v>
      </c>
      <c r="D138" s="51">
        <v>238000</v>
      </c>
      <c r="E138" s="51">
        <v>8093</v>
      </c>
      <c r="F138" s="51">
        <v>0</v>
      </c>
      <c r="G138" s="51">
        <v>16026</v>
      </c>
      <c r="H138" s="51">
        <v>0</v>
      </c>
      <c r="I138" s="51">
        <v>0</v>
      </c>
      <c r="J138" s="51">
        <v>0</v>
      </c>
      <c r="K138" s="51">
        <v>146198</v>
      </c>
      <c r="L138" s="51">
        <v>151698</v>
      </c>
      <c r="M138" s="51">
        <v>0</v>
      </c>
      <c r="N138" s="51">
        <v>0</v>
      </c>
      <c r="O138" s="51">
        <v>4349</v>
      </c>
      <c r="P138" s="51">
        <v>6564</v>
      </c>
      <c r="Q138" s="51">
        <v>4349</v>
      </c>
      <c r="R138" s="51">
        <v>4349</v>
      </c>
      <c r="S138" s="51">
        <v>0</v>
      </c>
      <c r="T138" s="51">
        <v>6564</v>
      </c>
      <c r="U138" s="51">
        <v>6564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121">
        <v>0</v>
      </c>
      <c r="AB138" s="51">
        <v>0</v>
      </c>
    </row>
    <row r="139" spans="1:28" ht="15">
      <c r="A139" s="43" t="s">
        <v>189</v>
      </c>
      <c r="B139" s="112">
        <v>561941</v>
      </c>
      <c r="C139" s="112">
        <v>525000</v>
      </c>
      <c r="D139" s="112">
        <v>554600</v>
      </c>
      <c r="E139" s="112">
        <v>29556</v>
      </c>
      <c r="F139" s="112">
        <v>0</v>
      </c>
      <c r="G139" s="112">
        <v>25541</v>
      </c>
      <c r="H139" s="112">
        <v>0</v>
      </c>
      <c r="I139" s="112">
        <v>0</v>
      </c>
      <c r="J139" s="112">
        <v>6624</v>
      </c>
      <c r="K139" s="112">
        <v>415716</v>
      </c>
      <c r="L139" s="112">
        <v>442613</v>
      </c>
      <c r="M139" s="112">
        <v>959</v>
      </c>
      <c r="N139" s="112">
        <v>0</v>
      </c>
      <c r="O139" s="112">
        <v>4667</v>
      </c>
      <c r="P139" s="112">
        <v>7255</v>
      </c>
      <c r="Q139" s="112">
        <v>4667</v>
      </c>
      <c r="R139" s="112">
        <v>4667</v>
      </c>
      <c r="S139" s="112">
        <v>0</v>
      </c>
      <c r="T139" s="112">
        <v>7255</v>
      </c>
      <c r="U139" s="112">
        <v>7255</v>
      </c>
      <c r="V139" s="112">
        <v>0</v>
      </c>
      <c r="W139" s="112">
        <v>0</v>
      </c>
      <c r="X139" s="112">
        <v>0</v>
      </c>
      <c r="Y139" s="112">
        <v>0</v>
      </c>
      <c r="Z139" s="112">
        <v>86</v>
      </c>
      <c r="AA139" s="122">
        <v>0</v>
      </c>
      <c r="AB139" s="112">
        <v>0</v>
      </c>
    </row>
    <row r="140" spans="1:28" ht="15">
      <c r="A140" s="43" t="s">
        <v>190</v>
      </c>
      <c r="B140" s="51">
        <v>212689</v>
      </c>
      <c r="C140" s="51">
        <v>200000</v>
      </c>
      <c r="D140" s="51">
        <v>210000</v>
      </c>
      <c r="E140" s="51">
        <v>15095</v>
      </c>
      <c r="F140" s="51">
        <v>0</v>
      </c>
      <c r="G140" s="51">
        <v>12021</v>
      </c>
      <c r="H140" s="51">
        <v>0</v>
      </c>
      <c r="I140" s="51">
        <v>2000</v>
      </c>
      <c r="J140" s="51">
        <v>3100</v>
      </c>
      <c r="K140" s="51">
        <v>108440</v>
      </c>
      <c r="L140" s="51">
        <v>121091</v>
      </c>
      <c r="M140" s="51">
        <v>1700</v>
      </c>
      <c r="N140" s="51">
        <v>10869</v>
      </c>
      <c r="O140" s="51">
        <v>1780</v>
      </c>
      <c r="P140" s="51">
        <v>2689</v>
      </c>
      <c r="Q140" s="51">
        <v>1780</v>
      </c>
      <c r="R140" s="51">
        <v>1780</v>
      </c>
      <c r="S140" s="51">
        <v>0</v>
      </c>
      <c r="T140" s="51">
        <v>2689</v>
      </c>
      <c r="U140" s="51">
        <v>2689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121">
        <v>0</v>
      </c>
      <c r="AB140" s="51">
        <v>0</v>
      </c>
    </row>
    <row r="141" spans="1:28" ht="15">
      <c r="A141" s="43" t="s">
        <v>191</v>
      </c>
      <c r="B141" s="51">
        <v>135366</v>
      </c>
      <c r="C141" s="51">
        <v>112000</v>
      </c>
      <c r="D141" s="51">
        <v>120000</v>
      </c>
      <c r="E141" s="51">
        <v>7994</v>
      </c>
      <c r="F141" s="51">
        <v>79</v>
      </c>
      <c r="G141" s="51">
        <v>9422</v>
      </c>
      <c r="H141" s="51">
        <v>0</v>
      </c>
      <c r="I141" s="51">
        <v>0</v>
      </c>
      <c r="J141" s="51">
        <v>0</v>
      </c>
      <c r="K141" s="51">
        <v>87300</v>
      </c>
      <c r="L141" s="51">
        <v>77266</v>
      </c>
      <c r="M141" s="51">
        <v>14700</v>
      </c>
      <c r="N141" s="51">
        <v>10000</v>
      </c>
      <c r="O141" s="51">
        <v>2339</v>
      </c>
      <c r="P141" s="51">
        <v>1600</v>
      </c>
      <c r="Q141" s="51">
        <v>2339</v>
      </c>
      <c r="R141" s="51">
        <v>2314</v>
      </c>
      <c r="S141" s="51">
        <v>25</v>
      </c>
      <c r="T141" s="51">
        <v>1600</v>
      </c>
      <c r="U141" s="51">
        <v>1600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121">
        <v>0</v>
      </c>
      <c r="AB141" s="51">
        <v>13766</v>
      </c>
    </row>
    <row r="142" spans="1:28" ht="15">
      <c r="A142" s="43" t="s">
        <v>192</v>
      </c>
      <c r="B142" s="51">
        <v>212123</v>
      </c>
      <c r="C142" s="51">
        <v>202369</v>
      </c>
      <c r="D142" s="51">
        <v>210431</v>
      </c>
      <c r="E142" s="51">
        <v>9500</v>
      </c>
      <c r="F142" s="51">
        <v>0</v>
      </c>
      <c r="G142" s="51">
        <v>9000</v>
      </c>
      <c r="H142" s="51">
        <v>0</v>
      </c>
      <c r="I142" s="51">
        <v>2347</v>
      </c>
      <c r="J142" s="51">
        <v>6547</v>
      </c>
      <c r="K142" s="51">
        <v>136366</v>
      </c>
      <c r="L142" s="51">
        <v>135542</v>
      </c>
      <c r="M142" s="51">
        <v>0</v>
      </c>
      <c r="N142" s="51">
        <v>4683</v>
      </c>
      <c r="O142" s="51">
        <v>1274</v>
      </c>
      <c r="P142" s="51">
        <v>1692</v>
      </c>
      <c r="Q142" s="51">
        <v>1274</v>
      </c>
      <c r="R142" s="51">
        <v>1274</v>
      </c>
      <c r="S142" s="51">
        <v>0</v>
      </c>
      <c r="T142" s="51">
        <v>1692</v>
      </c>
      <c r="U142" s="51">
        <v>1692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121">
        <v>0</v>
      </c>
      <c r="AB142" s="51">
        <v>0</v>
      </c>
    </row>
    <row r="143" spans="1:28" ht="15">
      <c r="A143" s="43" t="s">
        <v>193</v>
      </c>
      <c r="B143" s="51">
        <v>274918</v>
      </c>
      <c r="C143" s="51">
        <v>295000</v>
      </c>
      <c r="D143" s="51">
        <v>269000</v>
      </c>
      <c r="E143" s="51">
        <v>42619</v>
      </c>
      <c r="F143" s="51">
        <v>62</v>
      </c>
      <c r="G143" s="51">
        <v>30936</v>
      </c>
      <c r="H143" s="51">
        <v>46</v>
      </c>
      <c r="I143" s="51">
        <v>8285</v>
      </c>
      <c r="J143" s="51">
        <v>7886</v>
      </c>
      <c r="K143" s="51">
        <v>147037</v>
      </c>
      <c r="L143" s="51">
        <v>142580</v>
      </c>
      <c r="M143" s="51">
        <v>21953</v>
      </c>
      <c r="N143" s="51">
        <v>0</v>
      </c>
      <c r="O143" s="51">
        <v>2365</v>
      </c>
      <c r="P143" s="51">
        <v>5918</v>
      </c>
      <c r="Q143" s="51">
        <v>2365</v>
      </c>
      <c r="R143" s="51">
        <v>2365</v>
      </c>
      <c r="S143" s="51">
        <v>0</v>
      </c>
      <c r="T143" s="51">
        <v>5918</v>
      </c>
      <c r="U143" s="51">
        <v>5918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121">
        <v>0</v>
      </c>
      <c r="AB143" s="51">
        <v>0</v>
      </c>
    </row>
    <row r="144" spans="1:28" ht="15">
      <c r="A144" s="43" t="s">
        <v>194</v>
      </c>
      <c r="B144" s="51">
        <v>92350</v>
      </c>
      <c r="C144" s="51">
        <v>87000</v>
      </c>
      <c r="D144" s="51">
        <v>89000</v>
      </c>
      <c r="E144" s="51">
        <v>3000</v>
      </c>
      <c r="F144" s="51">
        <v>0</v>
      </c>
      <c r="G144" s="51">
        <v>3000</v>
      </c>
      <c r="H144" s="51">
        <v>0</v>
      </c>
      <c r="I144" s="51">
        <v>0</v>
      </c>
      <c r="J144" s="51">
        <v>0</v>
      </c>
      <c r="K144" s="51">
        <v>66713</v>
      </c>
      <c r="L144" s="51">
        <v>65723</v>
      </c>
      <c r="M144" s="51">
        <v>0</v>
      </c>
      <c r="N144" s="51">
        <v>0</v>
      </c>
      <c r="O144" s="51">
        <v>3710</v>
      </c>
      <c r="P144" s="51">
        <v>3350</v>
      </c>
      <c r="Q144" s="51">
        <v>3710</v>
      </c>
      <c r="R144" s="51">
        <v>3710</v>
      </c>
      <c r="S144" s="51">
        <v>0</v>
      </c>
      <c r="T144" s="51">
        <v>3350</v>
      </c>
      <c r="U144" s="51">
        <v>3350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121">
        <v>23900</v>
      </c>
      <c r="AB144" s="51">
        <v>0</v>
      </c>
    </row>
    <row r="145" spans="1:28" ht="15">
      <c r="A145" s="43" t="s">
        <v>195</v>
      </c>
      <c r="B145" s="51">
        <v>260709</v>
      </c>
      <c r="C145" s="51">
        <v>215000</v>
      </c>
      <c r="D145" s="51">
        <v>250000</v>
      </c>
      <c r="E145" s="51">
        <v>5000</v>
      </c>
      <c r="F145" s="51">
        <v>0</v>
      </c>
      <c r="G145" s="51">
        <v>14000</v>
      </c>
      <c r="H145" s="51">
        <v>0</v>
      </c>
      <c r="I145" s="51">
        <v>2300</v>
      </c>
      <c r="J145" s="51">
        <v>4500</v>
      </c>
      <c r="K145" s="51">
        <v>150114</v>
      </c>
      <c r="L145" s="51">
        <v>154133</v>
      </c>
      <c r="M145" s="51">
        <v>0</v>
      </c>
      <c r="N145" s="51">
        <v>5000</v>
      </c>
      <c r="O145" s="51">
        <v>3687</v>
      </c>
      <c r="P145" s="51">
        <v>10709</v>
      </c>
      <c r="Q145" s="51">
        <v>3687</v>
      </c>
      <c r="R145" s="51">
        <v>3687</v>
      </c>
      <c r="S145" s="51">
        <v>0</v>
      </c>
      <c r="T145" s="51">
        <v>10709</v>
      </c>
      <c r="U145" s="51">
        <v>10709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121">
        <v>0</v>
      </c>
      <c r="AB145" s="51">
        <v>0</v>
      </c>
    </row>
    <row r="146" spans="1:28" ht="15">
      <c r="A146" s="43" t="s">
        <v>196</v>
      </c>
      <c r="B146" s="51">
        <v>211944</v>
      </c>
      <c r="C146" s="51">
        <v>278087</v>
      </c>
      <c r="D146" s="51">
        <v>198086</v>
      </c>
      <c r="E146" s="51">
        <v>4000</v>
      </c>
      <c r="F146" s="51">
        <v>0</v>
      </c>
      <c r="G146" s="51">
        <v>3416</v>
      </c>
      <c r="H146" s="51">
        <v>0</v>
      </c>
      <c r="I146" s="51">
        <v>15500</v>
      </c>
      <c r="J146" s="51">
        <v>0</v>
      </c>
      <c r="K146" s="51">
        <v>148338</v>
      </c>
      <c r="L146" s="51">
        <v>127960</v>
      </c>
      <c r="M146" s="51">
        <v>77637</v>
      </c>
      <c r="N146" s="51">
        <v>0</v>
      </c>
      <c r="O146" s="51">
        <v>9053</v>
      </c>
      <c r="P146" s="51">
        <v>9559</v>
      </c>
      <c r="Q146" s="51">
        <v>9053</v>
      </c>
      <c r="R146" s="51">
        <v>9053</v>
      </c>
      <c r="S146" s="51">
        <v>0</v>
      </c>
      <c r="T146" s="51">
        <v>9559</v>
      </c>
      <c r="U146" s="51">
        <v>8851</v>
      </c>
      <c r="V146" s="51">
        <v>707.99</v>
      </c>
      <c r="W146" s="51">
        <v>0</v>
      </c>
      <c r="X146" s="51">
        <v>0</v>
      </c>
      <c r="Y146" s="51">
        <v>4018</v>
      </c>
      <c r="Z146" s="51">
        <v>2620</v>
      </c>
      <c r="AA146" s="121">
        <v>0</v>
      </c>
      <c r="AB146" s="51">
        <v>1679</v>
      </c>
    </row>
    <row r="147" spans="1:28" ht="15">
      <c r="A147" s="43" t="s">
        <v>197</v>
      </c>
      <c r="B147" s="51">
        <v>231093</v>
      </c>
      <c r="C147" s="51">
        <v>224500</v>
      </c>
      <c r="D147" s="51">
        <v>230000</v>
      </c>
      <c r="E147" s="51">
        <v>4906</v>
      </c>
      <c r="F147" s="51">
        <v>308</v>
      </c>
      <c r="G147" s="51">
        <v>6792</v>
      </c>
      <c r="H147" s="51">
        <v>0</v>
      </c>
      <c r="I147" s="51">
        <v>1728</v>
      </c>
      <c r="J147" s="51">
        <v>273</v>
      </c>
      <c r="K147" s="51">
        <v>155500</v>
      </c>
      <c r="L147" s="51">
        <v>154100</v>
      </c>
      <c r="M147" s="51">
        <v>0</v>
      </c>
      <c r="N147" s="51">
        <v>0</v>
      </c>
      <c r="O147" s="51">
        <v>1058</v>
      </c>
      <c r="P147" s="51">
        <v>1093</v>
      </c>
      <c r="Q147" s="51">
        <v>1058</v>
      </c>
      <c r="R147" s="51">
        <v>1058</v>
      </c>
      <c r="S147" s="51">
        <v>0</v>
      </c>
      <c r="T147" s="51">
        <v>1093</v>
      </c>
      <c r="U147" s="51">
        <v>1093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121">
        <v>0</v>
      </c>
      <c r="AB147" s="51">
        <v>0</v>
      </c>
    </row>
    <row r="148" spans="1:28" ht="15">
      <c r="A148" s="43" t="s">
        <v>198</v>
      </c>
      <c r="B148" s="51">
        <f aca="true" t="shared" si="11" ref="B148:AA148">SUM(B131:B147)</f>
        <v>3848907</v>
      </c>
      <c r="C148" s="51">
        <f t="shared" si="11"/>
        <v>3705476</v>
      </c>
      <c r="D148" s="51">
        <f t="shared" si="11"/>
        <v>3688741</v>
      </c>
      <c r="E148" s="51">
        <f t="shared" si="11"/>
        <v>239873</v>
      </c>
      <c r="F148" s="51">
        <f t="shared" si="11"/>
        <v>449</v>
      </c>
      <c r="G148" s="51">
        <f t="shared" si="11"/>
        <v>249908</v>
      </c>
      <c r="H148" s="51">
        <f t="shared" si="11"/>
        <v>46</v>
      </c>
      <c r="I148" s="51">
        <f t="shared" si="11"/>
        <v>48886</v>
      </c>
      <c r="J148" s="51">
        <f t="shared" si="11"/>
        <v>37331</v>
      </c>
      <c r="K148" s="51">
        <f t="shared" si="11"/>
        <v>2358224</v>
      </c>
      <c r="L148" s="51">
        <f t="shared" si="11"/>
        <v>2392266</v>
      </c>
      <c r="M148" s="51">
        <f t="shared" si="11"/>
        <v>173958</v>
      </c>
      <c r="N148" s="51">
        <f t="shared" si="11"/>
        <v>36370</v>
      </c>
      <c r="O148" s="51">
        <f t="shared" si="11"/>
        <v>100353</v>
      </c>
      <c r="P148" s="51">
        <f t="shared" si="11"/>
        <v>126754</v>
      </c>
      <c r="Q148" s="51">
        <f t="shared" si="11"/>
        <v>50353</v>
      </c>
      <c r="R148" s="51">
        <f t="shared" si="11"/>
        <v>50328</v>
      </c>
      <c r="S148" s="51">
        <f t="shared" si="11"/>
        <v>25</v>
      </c>
      <c r="T148" s="51">
        <f t="shared" si="11"/>
        <v>74390</v>
      </c>
      <c r="U148" s="51">
        <f t="shared" si="11"/>
        <v>73682</v>
      </c>
      <c r="V148" s="51">
        <v>708</v>
      </c>
      <c r="W148" s="51">
        <f t="shared" si="11"/>
        <v>50000</v>
      </c>
      <c r="X148" s="51">
        <f t="shared" si="11"/>
        <v>50000</v>
      </c>
      <c r="Y148" s="51">
        <f t="shared" si="11"/>
        <v>5665</v>
      </c>
      <c r="Z148" s="51">
        <f t="shared" si="11"/>
        <v>5815</v>
      </c>
      <c r="AA148" s="121">
        <f t="shared" si="11"/>
        <v>27546</v>
      </c>
      <c r="AB148" s="51">
        <f>SUM(AB131:AB146)</f>
        <v>27597</v>
      </c>
    </row>
    <row r="149" spans="1:28" ht="15" customHeight="1">
      <c r="A149" s="144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6"/>
    </row>
    <row r="150" spans="1:28" s="211" customFormat="1" ht="12.75">
      <c r="A150" s="43" t="s">
        <v>199</v>
      </c>
      <c r="B150" s="210">
        <f>D150+P150+Z150+AB150</f>
        <v>10133076</v>
      </c>
      <c r="C150" s="210">
        <v>9655136</v>
      </c>
      <c r="D150" s="210">
        <v>10005986</v>
      </c>
      <c r="E150" s="210">
        <v>370297</v>
      </c>
      <c r="F150" s="210">
        <v>129703</v>
      </c>
      <c r="G150" s="210">
        <v>505000</v>
      </c>
      <c r="H150" s="210">
        <v>95000</v>
      </c>
      <c r="I150" s="210"/>
      <c r="J150" s="210"/>
      <c r="K150" s="210">
        <v>5144679</v>
      </c>
      <c r="L150" s="210">
        <v>5536562</v>
      </c>
      <c r="M150" s="210">
        <v>1355136</v>
      </c>
      <c r="N150" s="210">
        <v>1259836</v>
      </c>
      <c r="O150" s="210">
        <v>39584</v>
      </c>
      <c r="P150" s="210">
        <v>58083</v>
      </c>
      <c r="Q150" s="210">
        <v>39584</v>
      </c>
      <c r="R150" s="210">
        <v>38614</v>
      </c>
      <c r="S150" s="210">
        <v>970</v>
      </c>
      <c r="T150" s="210">
        <v>58083</v>
      </c>
      <c r="U150" s="210">
        <v>48083</v>
      </c>
      <c r="V150" s="210">
        <v>10000</v>
      </c>
      <c r="W150" s="210"/>
      <c r="X150" s="210"/>
      <c r="Y150" s="210">
        <v>167208</v>
      </c>
      <c r="Z150" s="210">
        <v>68257</v>
      </c>
      <c r="AA150" s="210"/>
      <c r="AB150" s="210">
        <v>750</v>
      </c>
    </row>
    <row r="151" spans="1:28" ht="15" customHeight="1">
      <c r="A151" s="152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6"/>
    </row>
    <row r="152" spans="1:28" ht="15">
      <c r="A152" s="43" t="s">
        <v>200</v>
      </c>
      <c r="B152" s="119">
        <v>105131.7</v>
      </c>
      <c r="C152" s="119">
        <v>322232.4</v>
      </c>
      <c r="D152" s="119">
        <v>94969.6</v>
      </c>
      <c r="E152" s="119">
        <v>3010</v>
      </c>
      <c r="F152" s="119">
        <v>0</v>
      </c>
      <c r="G152" s="119">
        <v>10000</v>
      </c>
      <c r="H152" s="119">
        <v>0</v>
      </c>
      <c r="I152" s="119">
        <v>1703.1</v>
      </c>
      <c r="J152" s="119">
        <v>2666.3</v>
      </c>
      <c r="K152" s="119">
        <v>86628</v>
      </c>
      <c r="L152" s="119">
        <v>82303.3</v>
      </c>
      <c r="M152" s="119">
        <v>212171.6</v>
      </c>
      <c r="N152" s="119">
        <v>0</v>
      </c>
      <c r="O152" s="119">
        <v>186238.3</v>
      </c>
      <c r="P152" s="119">
        <v>6760</v>
      </c>
      <c r="Q152" s="119">
        <v>3102</v>
      </c>
      <c r="R152" s="119">
        <v>3102</v>
      </c>
      <c r="S152" s="119">
        <v>0</v>
      </c>
      <c r="T152" s="119">
        <v>6760</v>
      </c>
      <c r="U152" s="119">
        <v>6760</v>
      </c>
      <c r="V152" s="119">
        <v>0</v>
      </c>
      <c r="W152" s="119">
        <v>182045</v>
      </c>
      <c r="X152" s="119">
        <v>0</v>
      </c>
      <c r="Y152" s="119">
        <v>1984</v>
      </c>
      <c r="Z152" s="119">
        <v>2530</v>
      </c>
      <c r="AA152" s="119">
        <v>0</v>
      </c>
      <c r="AB152" s="119">
        <v>872</v>
      </c>
    </row>
    <row r="153" spans="1:28" ht="15">
      <c r="A153" s="43" t="s">
        <v>201</v>
      </c>
      <c r="B153" s="51">
        <v>240314</v>
      </c>
      <c r="C153" s="51">
        <v>229038</v>
      </c>
      <c r="D153" s="51">
        <v>238098</v>
      </c>
      <c r="E153" s="51">
        <v>6201.54</v>
      </c>
      <c r="F153" s="51">
        <v>0</v>
      </c>
      <c r="G153" s="51">
        <v>13197.99</v>
      </c>
      <c r="H153" s="51">
        <v>0</v>
      </c>
      <c r="I153" s="51">
        <v>5044</v>
      </c>
      <c r="J153" s="51">
        <v>8820.97</v>
      </c>
      <c r="K153" s="51">
        <v>138966</v>
      </c>
      <c r="L153" s="51">
        <v>143389.08</v>
      </c>
      <c r="M153" s="51">
        <v>11712</v>
      </c>
      <c r="N153" s="51">
        <v>6775.48</v>
      </c>
      <c r="O153" s="51">
        <v>1493</v>
      </c>
      <c r="P153" s="51">
        <v>2216</v>
      </c>
      <c r="Q153" s="51">
        <v>1493</v>
      </c>
      <c r="R153" s="51">
        <v>1493</v>
      </c>
      <c r="S153" s="51">
        <v>0</v>
      </c>
      <c r="T153" s="51">
        <v>2216</v>
      </c>
      <c r="U153" s="51">
        <v>2216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</row>
    <row r="154" spans="1:28" ht="15">
      <c r="A154" s="43" t="s">
        <v>202</v>
      </c>
      <c r="B154" s="119">
        <v>277908</v>
      </c>
      <c r="C154" s="119">
        <v>267744</v>
      </c>
      <c r="D154" s="119">
        <v>270479</v>
      </c>
      <c r="E154" s="119">
        <v>20013</v>
      </c>
      <c r="F154" s="119">
        <v>0</v>
      </c>
      <c r="G154" s="119">
        <v>22060.6</v>
      </c>
      <c r="H154" s="119">
        <v>0</v>
      </c>
      <c r="I154" s="119">
        <v>5832</v>
      </c>
      <c r="J154" s="119">
        <v>117.9</v>
      </c>
      <c r="K154" s="119">
        <v>176733.01</v>
      </c>
      <c r="L154" s="119">
        <v>184885.02</v>
      </c>
      <c r="M154" s="119">
        <v>5948</v>
      </c>
      <c r="N154" s="119">
        <v>248</v>
      </c>
      <c r="O154" s="119">
        <v>4522</v>
      </c>
      <c r="P154" s="119">
        <v>3693</v>
      </c>
      <c r="Q154" s="119">
        <v>2523</v>
      </c>
      <c r="R154" s="119">
        <v>2523</v>
      </c>
      <c r="S154" s="119">
        <v>0</v>
      </c>
      <c r="T154" s="119">
        <v>3693</v>
      </c>
      <c r="U154" s="119">
        <v>3693</v>
      </c>
      <c r="V154" s="119">
        <v>0</v>
      </c>
      <c r="W154" s="119">
        <v>0</v>
      </c>
      <c r="X154" s="119">
        <v>0</v>
      </c>
      <c r="Y154" s="119">
        <v>0</v>
      </c>
      <c r="Z154" s="119">
        <v>0</v>
      </c>
      <c r="AA154" s="119">
        <v>0</v>
      </c>
      <c r="AB154" s="119">
        <v>3735.63</v>
      </c>
    </row>
    <row r="155" spans="1:28" ht="15">
      <c r="A155" s="43" t="s">
        <v>203</v>
      </c>
      <c r="B155" s="119">
        <f>D155+P155+Z155+AB155</f>
        <v>214003</v>
      </c>
      <c r="C155" s="119">
        <v>192500</v>
      </c>
      <c r="D155" s="119">
        <v>210000</v>
      </c>
      <c r="E155" s="119">
        <v>18000</v>
      </c>
      <c r="F155" s="119">
        <v>0</v>
      </c>
      <c r="G155" s="119">
        <v>18000</v>
      </c>
      <c r="H155" s="119">
        <v>0</v>
      </c>
      <c r="I155" s="119">
        <v>591</v>
      </c>
      <c r="J155" s="119">
        <v>3640</v>
      </c>
      <c r="K155" s="119">
        <v>106911</v>
      </c>
      <c r="L155" s="119">
        <v>119620</v>
      </c>
      <c r="M155" s="119">
        <v>160</v>
      </c>
      <c r="N155" s="119">
        <v>708</v>
      </c>
      <c r="O155" s="119">
        <v>1293</v>
      </c>
      <c r="P155" s="119">
        <v>3303</v>
      </c>
      <c r="Q155" s="119">
        <v>1293</v>
      </c>
      <c r="R155" s="119">
        <v>1293</v>
      </c>
      <c r="S155" s="119">
        <v>0</v>
      </c>
      <c r="T155" s="119">
        <v>1994</v>
      </c>
      <c r="U155" s="119">
        <v>1994</v>
      </c>
      <c r="V155" s="119">
        <v>0</v>
      </c>
      <c r="W155" s="119">
        <v>0</v>
      </c>
      <c r="X155" s="119">
        <v>0</v>
      </c>
      <c r="Y155" s="119">
        <v>0</v>
      </c>
      <c r="Z155" s="119">
        <v>700</v>
      </c>
      <c r="AA155" s="119">
        <v>0</v>
      </c>
      <c r="AB155" s="119">
        <v>0</v>
      </c>
    </row>
    <row r="156" spans="1:28" ht="15">
      <c r="A156" s="43" t="s">
        <v>204</v>
      </c>
      <c r="B156" s="119">
        <v>121745</v>
      </c>
      <c r="C156" s="119">
        <v>98047</v>
      </c>
      <c r="D156" s="119">
        <v>120000</v>
      </c>
      <c r="E156" s="119">
        <v>5209</v>
      </c>
      <c r="F156" s="119">
        <v>0</v>
      </c>
      <c r="G156" s="119">
        <v>7912.59</v>
      </c>
      <c r="H156" s="119">
        <v>0</v>
      </c>
      <c r="I156" s="119">
        <v>1415</v>
      </c>
      <c r="J156" s="119">
        <v>1963.02</v>
      </c>
      <c r="K156" s="119">
        <v>71667</v>
      </c>
      <c r="L156" s="119">
        <v>73319</v>
      </c>
      <c r="M156" s="119">
        <v>165</v>
      </c>
      <c r="N156" s="119">
        <v>0</v>
      </c>
      <c r="O156" s="119">
        <v>1187</v>
      </c>
      <c r="P156" s="119">
        <v>1745</v>
      </c>
      <c r="Q156" s="119">
        <v>1187</v>
      </c>
      <c r="R156" s="119">
        <v>1187</v>
      </c>
      <c r="S156" s="119">
        <v>0</v>
      </c>
      <c r="T156" s="119">
        <v>1745</v>
      </c>
      <c r="U156" s="119">
        <v>1745</v>
      </c>
      <c r="V156" s="119">
        <v>0</v>
      </c>
      <c r="W156" s="119">
        <v>0</v>
      </c>
      <c r="X156" s="119">
        <v>0</v>
      </c>
      <c r="Y156" s="119">
        <v>0</v>
      </c>
      <c r="Z156" s="119">
        <v>0</v>
      </c>
      <c r="AA156" s="119">
        <v>0</v>
      </c>
      <c r="AB156" s="119">
        <v>0</v>
      </c>
    </row>
    <row r="157" spans="1:28" ht="15">
      <c r="A157" s="43" t="s">
        <v>205</v>
      </c>
      <c r="B157" s="119">
        <v>710048</v>
      </c>
      <c r="C157" s="119">
        <v>711631</v>
      </c>
      <c r="D157" s="119">
        <v>690452</v>
      </c>
      <c r="E157" s="119">
        <v>22169</v>
      </c>
      <c r="F157" s="119">
        <v>0</v>
      </c>
      <c r="G157" s="119">
        <v>21836</v>
      </c>
      <c r="H157" s="119">
        <v>0</v>
      </c>
      <c r="I157" s="119">
        <v>12020</v>
      </c>
      <c r="J157" s="119">
        <v>13350</v>
      </c>
      <c r="K157" s="119">
        <v>446763</v>
      </c>
      <c r="L157" s="119">
        <v>488904</v>
      </c>
      <c r="M157" s="119">
        <v>33420</v>
      </c>
      <c r="N157" s="119">
        <v>3452</v>
      </c>
      <c r="O157" s="119">
        <v>93726</v>
      </c>
      <c r="P157" s="119">
        <v>13255</v>
      </c>
      <c r="Q157" s="119">
        <v>91788</v>
      </c>
      <c r="R157" s="119">
        <v>11788</v>
      </c>
      <c r="S157" s="119">
        <v>0</v>
      </c>
      <c r="T157" s="119">
        <v>13255</v>
      </c>
      <c r="U157" s="119">
        <v>12572</v>
      </c>
      <c r="V157" s="119">
        <v>683</v>
      </c>
      <c r="W157" s="119">
        <v>0</v>
      </c>
      <c r="X157" s="119">
        <v>0</v>
      </c>
      <c r="Y157" s="119">
        <v>1476</v>
      </c>
      <c r="Z157" s="119">
        <v>1830</v>
      </c>
      <c r="AA157" s="119">
        <v>1938</v>
      </c>
      <c r="AB157" s="119">
        <v>4511</v>
      </c>
    </row>
    <row r="158" spans="1:28" ht="15">
      <c r="A158" s="43" t="s">
        <v>206</v>
      </c>
      <c r="B158" s="119">
        <f>D158+P158+Z158+AB158</f>
        <v>196531</v>
      </c>
      <c r="C158" s="119">
        <v>176333</v>
      </c>
      <c r="D158" s="119">
        <v>186000</v>
      </c>
      <c r="E158" s="119">
        <v>4670</v>
      </c>
      <c r="F158" s="119">
        <v>98</v>
      </c>
      <c r="G158" s="119">
        <v>4016.92</v>
      </c>
      <c r="H158" s="119">
        <v>0</v>
      </c>
      <c r="I158" s="119">
        <v>373</v>
      </c>
      <c r="J158" s="119">
        <v>1105.66</v>
      </c>
      <c r="K158" s="119">
        <v>121185</v>
      </c>
      <c r="L158" s="119">
        <v>136190</v>
      </c>
      <c r="M158" s="119">
        <v>1266</v>
      </c>
      <c r="N158" s="119"/>
      <c r="O158" s="119">
        <v>8201</v>
      </c>
      <c r="P158" s="119">
        <v>9646</v>
      </c>
      <c r="Q158" s="119">
        <v>8201</v>
      </c>
      <c r="R158" s="119">
        <v>8201</v>
      </c>
      <c r="S158" s="119">
        <v>0</v>
      </c>
      <c r="T158" s="119">
        <v>9646</v>
      </c>
      <c r="U158" s="119">
        <v>9646</v>
      </c>
      <c r="V158" s="119">
        <v>0</v>
      </c>
      <c r="W158" s="119">
        <v>0</v>
      </c>
      <c r="X158" s="119">
        <v>0</v>
      </c>
      <c r="Y158" s="119">
        <v>1851</v>
      </c>
      <c r="Z158" s="119">
        <v>885</v>
      </c>
      <c r="AA158" s="119">
        <v>0</v>
      </c>
      <c r="AB158" s="119">
        <v>0</v>
      </c>
    </row>
    <row r="159" spans="1:28" ht="15">
      <c r="A159" s="43" t="s">
        <v>207</v>
      </c>
      <c r="B159" s="119">
        <f>SUM(B152:B158)</f>
        <v>1865680.7</v>
      </c>
      <c r="C159" s="119">
        <f aca="true" t="shared" si="12" ref="C159:AB159">SUM(C152:C158)</f>
        <v>1997525.4</v>
      </c>
      <c r="D159" s="119">
        <f t="shared" si="12"/>
        <v>1809998.6</v>
      </c>
      <c r="E159" s="119">
        <f t="shared" si="12"/>
        <v>79272.54000000001</v>
      </c>
      <c r="F159" s="119">
        <f t="shared" si="12"/>
        <v>98</v>
      </c>
      <c r="G159" s="119">
        <f t="shared" si="12"/>
        <v>97024.09999999999</v>
      </c>
      <c r="H159" s="119">
        <f t="shared" si="12"/>
        <v>0</v>
      </c>
      <c r="I159" s="119">
        <f t="shared" si="12"/>
        <v>26978.1</v>
      </c>
      <c r="J159" s="119">
        <f t="shared" si="12"/>
        <v>31663.85</v>
      </c>
      <c r="K159" s="119">
        <f t="shared" si="12"/>
        <v>1148853.01</v>
      </c>
      <c r="L159" s="119">
        <f t="shared" si="12"/>
        <v>1228610.4</v>
      </c>
      <c r="M159" s="119">
        <f t="shared" si="12"/>
        <v>264842.6</v>
      </c>
      <c r="N159" s="119">
        <f t="shared" si="12"/>
        <v>11183.48</v>
      </c>
      <c r="O159" s="119">
        <f t="shared" si="12"/>
        <v>296660.3</v>
      </c>
      <c r="P159" s="119">
        <f t="shared" si="12"/>
        <v>40618</v>
      </c>
      <c r="Q159" s="119">
        <f t="shared" si="12"/>
        <v>109587</v>
      </c>
      <c r="R159" s="119">
        <f t="shared" si="12"/>
        <v>29587</v>
      </c>
      <c r="S159" s="119">
        <f t="shared" si="12"/>
        <v>0</v>
      </c>
      <c r="T159" s="119">
        <f t="shared" si="12"/>
        <v>39309</v>
      </c>
      <c r="U159" s="119">
        <f t="shared" si="12"/>
        <v>38626</v>
      </c>
      <c r="V159" s="119">
        <v>683</v>
      </c>
      <c r="W159" s="119">
        <f t="shared" si="12"/>
        <v>182045</v>
      </c>
      <c r="X159" s="119">
        <f t="shared" si="12"/>
        <v>0</v>
      </c>
      <c r="Y159" s="119">
        <f t="shared" si="12"/>
        <v>5311</v>
      </c>
      <c r="Z159" s="119">
        <f t="shared" si="12"/>
        <v>5945</v>
      </c>
      <c r="AA159" s="119">
        <f t="shared" si="12"/>
        <v>1938</v>
      </c>
      <c r="AB159" s="119">
        <f t="shared" si="12"/>
        <v>9118.630000000001</v>
      </c>
    </row>
    <row r="160" spans="1:28" ht="15" customHeight="1">
      <c r="A160" s="135"/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6"/>
    </row>
    <row r="161" spans="1:28" ht="15">
      <c r="A161" s="43" t="s">
        <v>208</v>
      </c>
      <c r="B161" s="51">
        <v>84289</v>
      </c>
      <c r="C161" s="51">
        <v>84500</v>
      </c>
      <c r="D161" s="51">
        <v>80000</v>
      </c>
      <c r="E161" s="51">
        <v>5001</v>
      </c>
      <c r="F161" s="51">
        <f>H161</f>
        <v>0</v>
      </c>
      <c r="G161" s="51">
        <v>5035</v>
      </c>
      <c r="H161" s="51">
        <v>0</v>
      </c>
      <c r="I161" s="51">
        <v>0</v>
      </c>
      <c r="J161" s="51">
        <v>0</v>
      </c>
      <c r="K161" s="51">
        <v>54298</v>
      </c>
      <c r="L161" s="51">
        <v>56410</v>
      </c>
      <c r="M161" s="51">
        <v>0</v>
      </c>
      <c r="N161" s="51">
        <v>0</v>
      </c>
      <c r="O161" s="51">
        <v>2246</v>
      </c>
      <c r="P161" s="51">
        <v>4069</v>
      </c>
      <c r="Q161" s="51">
        <v>1039</v>
      </c>
      <c r="R161" s="51">
        <v>1039</v>
      </c>
      <c r="S161" s="51">
        <v>0</v>
      </c>
      <c r="T161" s="51">
        <v>3429</v>
      </c>
      <c r="U161" s="51">
        <v>3429</v>
      </c>
      <c r="V161" s="51">
        <v>0</v>
      </c>
      <c r="W161" s="51">
        <v>0</v>
      </c>
      <c r="X161" s="51">
        <v>0</v>
      </c>
      <c r="Y161" s="51">
        <v>95</v>
      </c>
      <c r="Z161" s="51">
        <v>220</v>
      </c>
      <c r="AA161" s="51">
        <v>200</v>
      </c>
      <c r="AB161" s="51">
        <v>0</v>
      </c>
    </row>
    <row r="162" spans="1:28" ht="15">
      <c r="A162" s="43" t="s">
        <v>209</v>
      </c>
      <c r="B162" s="51">
        <v>355958</v>
      </c>
      <c r="C162" s="51">
        <v>302000</v>
      </c>
      <c r="D162" s="51">
        <v>348000</v>
      </c>
      <c r="E162" s="51">
        <v>13623</v>
      </c>
      <c r="F162" s="51">
        <v>0</v>
      </c>
      <c r="G162" s="51">
        <v>12265</v>
      </c>
      <c r="H162" s="51">
        <v>0</v>
      </c>
      <c r="I162" s="51">
        <v>0</v>
      </c>
      <c r="J162" s="51">
        <v>6063</v>
      </c>
      <c r="K162" s="51">
        <v>177906</v>
      </c>
      <c r="L162" s="51">
        <v>222302</v>
      </c>
      <c r="M162" s="51">
        <v>0</v>
      </c>
      <c r="N162" s="51">
        <v>0</v>
      </c>
      <c r="O162" s="51">
        <v>2374</v>
      </c>
      <c r="P162" s="51">
        <v>7958</v>
      </c>
      <c r="Q162" s="51">
        <v>1758</v>
      </c>
      <c r="R162" s="51">
        <v>1758</v>
      </c>
      <c r="S162" s="51">
        <v>0</v>
      </c>
      <c r="T162" s="51">
        <v>7958</v>
      </c>
      <c r="U162" s="51">
        <v>7958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</row>
    <row r="163" spans="1:28" ht="15">
      <c r="A163" s="43" t="s">
        <v>210</v>
      </c>
      <c r="B163" s="51">
        <v>607778</v>
      </c>
      <c r="C163" s="51">
        <v>621867</v>
      </c>
      <c r="D163" s="51">
        <v>601066</v>
      </c>
      <c r="E163" s="51">
        <v>50510</v>
      </c>
      <c r="F163" s="51">
        <v>0</v>
      </c>
      <c r="G163" s="51">
        <v>59687</v>
      </c>
      <c r="H163" s="51">
        <v>0</v>
      </c>
      <c r="I163" s="51">
        <v>4188</v>
      </c>
      <c r="J163" s="51">
        <v>8332</v>
      </c>
      <c r="K163" s="51">
        <v>384322</v>
      </c>
      <c r="L163" s="51">
        <v>331276</v>
      </c>
      <c r="M163" s="51">
        <v>0</v>
      </c>
      <c r="N163" s="51">
        <v>4387</v>
      </c>
      <c r="O163" s="51">
        <v>3775</v>
      </c>
      <c r="P163" s="51">
        <v>5282</v>
      </c>
      <c r="Q163" s="51">
        <v>3775</v>
      </c>
      <c r="R163" s="51">
        <v>3775</v>
      </c>
      <c r="S163" s="51">
        <v>0</v>
      </c>
      <c r="T163" s="51">
        <v>5282</v>
      </c>
      <c r="U163" s="51">
        <v>5282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260</v>
      </c>
      <c r="AB163" s="51">
        <v>1430</v>
      </c>
    </row>
    <row r="164" spans="1:28" ht="15">
      <c r="A164" s="43" t="s">
        <v>211</v>
      </c>
      <c r="B164" s="51">
        <v>137896</v>
      </c>
      <c r="C164" s="51">
        <v>135000</v>
      </c>
      <c r="D164" s="51">
        <v>136400</v>
      </c>
      <c r="E164" s="51">
        <v>2924</v>
      </c>
      <c r="F164" s="51">
        <v>0</v>
      </c>
      <c r="G164" s="103">
        <v>2416</v>
      </c>
      <c r="H164" s="51">
        <v>0</v>
      </c>
      <c r="I164" s="51">
        <v>0</v>
      </c>
      <c r="J164" s="51">
        <v>0</v>
      </c>
      <c r="K164" s="51">
        <v>91889</v>
      </c>
      <c r="L164" s="51">
        <v>92356.47</v>
      </c>
      <c r="M164" s="51">
        <v>0</v>
      </c>
      <c r="N164" s="51">
        <v>0</v>
      </c>
      <c r="O164" s="51">
        <v>2283</v>
      </c>
      <c r="P164" s="51">
        <v>1496</v>
      </c>
      <c r="Q164" s="51">
        <v>2283</v>
      </c>
      <c r="R164" s="51">
        <v>2283</v>
      </c>
      <c r="S164" s="51">
        <v>0</v>
      </c>
      <c r="T164" s="51">
        <v>1496</v>
      </c>
      <c r="U164" s="51">
        <v>1496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</row>
    <row r="165" spans="1:28" ht="15">
      <c r="A165" s="43" t="s">
        <v>212</v>
      </c>
      <c r="B165" s="51">
        <v>104553</v>
      </c>
      <c r="C165" s="51">
        <v>118606</v>
      </c>
      <c r="D165" s="51">
        <v>100000</v>
      </c>
      <c r="E165" s="51">
        <v>6080</v>
      </c>
      <c r="F165" s="51">
        <v>0</v>
      </c>
      <c r="G165" s="51">
        <v>6002</v>
      </c>
      <c r="H165" s="51">
        <v>0</v>
      </c>
      <c r="I165" s="51">
        <v>884</v>
      </c>
      <c r="J165" s="51">
        <v>0</v>
      </c>
      <c r="K165" s="51">
        <v>73310</v>
      </c>
      <c r="L165" s="51">
        <v>78885</v>
      </c>
      <c r="M165" s="51">
        <v>0</v>
      </c>
      <c r="N165" s="51">
        <v>0</v>
      </c>
      <c r="O165" s="51">
        <v>25626</v>
      </c>
      <c r="P165" s="51">
        <v>4553</v>
      </c>
      <c r="Q165" s="51">
        <v>25626</v>
      </c>
      <c r="R165" s="51">
        <v>4039</v>
      </c>
      <c r="S165" s="51">
        <v>0</v>
      </c>
      <c r="T165" s="51">
        <v>4553</v>
      </c>
      <c r="U165" s="51">
        <v>4553</v>
      </c>
      <c r="V165" s="51">
        <v>0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</row>
    <row r="166" spans="1:28" ht="15">
      <c r="A166" s="43" t="s">
        <v>213</v>
      </c>
      <c r="B166" s="51">
        <v>211968</v>
      </c>
      <c r="C166" s="51">
        <v>167509</v>
      </c>
      <c r="D166" s="51">
        <v>209853</v>
      </c>
      <c r="E166" s="51">
        <v>6000</v>
      </c>
      <c r="F166" s="51">
        <v>0</v>
      </c>
      <c r="G166" s="51">
        <v>7000</v>
      </c>
      <c r="H166" s="51">
        <v>0</v>
      </c>
      <c r="I166" s="51">
        <v>0</v>
      </c>
      <c r="J166" s="51">
        <v>0</v>
      </c>
      <c r="K166" s="51">
        <v>112459</v>
      </c>
      <c r="L166" s="51">
        <v>106208</v>
      </c>
      <c r="M166" s="51">
        <v>0</v>
      </c>
      <c r="N166" s="51">
        <v>0</v>
      </c>
      <c r="O166" s="51">
        <v>4078</v>
      </c>
      <c r="P166" s="51">
        <v>2115</v>
      </c>
      <c r="Q166" s="51">
        <v>4078</v>
      </c>
      <c r="R166" s="51">
        <v>4078</v>
      </c>
      <c r="S166" s="51">
        <v>0</v>
      </c>
      <c r="T166" s="51">
        <v>2115</v>
      </c>
      <c r="U166" s="51">
        <v>2115</v>
      </c>
      <c r="V166" s="51">
        <v>0</v>
      </c>
      <c r="W166" s="51">
        <v>0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</row>
    <row r="167" spans="1:28" ht="15">
      <c r="A167" s="43" t="s">
        <v>214</v>
      </c>
      <c r="B167" s="51">
        <v>53886</v>
      </c>
      <c r="C167" s="51">
        <v>50000</v>
      </c>
      <c r="D167" s="51">
        <v>50000</v>
      </c>
      <c r="E167" s="51">
        <v>5105</v>
      </c>
      <c r="F167" s="51">
        <v>0</v>
      </c>
      <c r="G167" s="51">
        <v>6034</v>
      </c>
      <c r="H167" s="51">
        <v>0</v>
      </c>
      <c r="I167" s="51">
        <v>0</v>
      </c>
      <c r="J167" s="51">
        <v>0</v>
      </c>
      <c r="K167" s="51">
        <v>33833</v>
      </c>
      <c r="L167" s="51">
        <v>33951</v>
      </c>
      <c r="M167" s="51">
        <v>0</v>
      </c>
      <c r="N167" s="51">
        <v>0</v>
      </c>
      <c r="O167" s="51">
        <v>2642</v>
      </c>
      <c r="P167" s="51">
        <v>3886</v>
      </c>
      <c r="Q167" s="51">
        <v>2642</v>
      </c>
      <c r="R167" s="51">
        <v>2642</v>
      </c>
      <c r="S167" s="51">
        <v>0</v>
      </c>
      <c r="T167" s="51">
        <v>3886</v>
      </c>
      <c r="U167" s="51">
        <v>3886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1">
        <v>0</v>
      </c>
      <c r="AB167" s="51">
        <v>0</v>
      </c>
    </row>
    <row r="168" spans="1:28" ht="15">
      <c r="A168" s="43" t="s">
        <v>215</v>
      </c>
      <c r="B168" s="51">
        <v>229437</v>
      </c>
      <c r="C168" s="51">
        <v>210996</v>
      </c>
      <c r="D168" s="51">
        <v>223000</v>
      </c>
      <c r="E168" s="51">
        <v>15000</v>
      </c>
      <c r="F168" s="51">
        <v>0</v>
      </c>
      <c r="G168" s="51">
        <v>17000</v>
      </c>
      <c r="H168" s="51">
        <v>0</v>
      </c>
      <c r="I168" s="51">
        <v>5559</v>
      </c>
      <c r="J168" s="51">
        <v>0</v>
      </c>
      <c r="K168" s="51">
        <v>155532</v>
      </c>
      <c r="L168" s="51">
        <v>160860</v>
      </c>
      <c r="M168" s="51">
        <v>5196</v>
      </c>
      <c r="N168" s="51">
        <v>1978</v>
      </c>
      <c r="O168" s="51">
        <v>4256</v>
      </c>
      <c r="P168" s="51">
        <v>6437</v>
      </c>
      <c r="Q168" s="51">
        <v>4256</v>
      </c>
      <c r="R168" s="51">
        <v>4256</v>
      </c>
      <c r="S168" s="51">
        <v>0</v>
      </c>
      <c r="T168" s="51">
        <v>6437</v>
      </c>
      <c r="U168" s="51">
        <v>6437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</row>
    <row r="169" spans="1:28" ht="15">
      <c r="A169" s="43" t="s">
        <v>216</v>
      </c>
      <c r="B169" s="51">
        <v>101804</v>
      </c>
      <c r="C169" s="51">
        <v>95000</v>
      </c>
      <c r="D169" s="51">
        <v>99079</v>
      </c>
      <c r="E169" s="51">
        <v>5000</v>
      </c>
      <c r="F169" s="51">
        <v>0</v>
      </c>
      <c r="G169" s="51">
        <v>7593</v>
      </c>
      <c r="H169" s="51">
        <v>0</v>
      </c>
      <c r="I169" s="51">
        <v>0</v>
      </c>
      <c r="J169" s="51">
        <v>0</v>
      </c>
      <c r="K169" s="51">
        <v>46953</v>
      </c>
      <c r="L169" s="51">
        <v>52518</v>
      </c>
      <c r="M169" s="51">
        <v>18000</v>
      </c>
      <c r="N169" s="51">
        <v>0</v>
      </c>
      <c r="O169" s="51">
        <v>24330</v>
      </c>
      <c r="P169" s="51">
        <v>2725</v>
      </c>
      <c r="Q169" s="51">
        <v>24330</v>
      </c>
      <c r="R169" s="51">
        <v>1830</v>
      </c>
      <c r="S169" s="51">
        <v>0</v>
      </c>
      <c r="T169" s="51">
        <v>2725</v>
      </c>
      <c r="U169" s="51">
        <v>2725</v>
      </c>
      <c r="V169" s="51">
        <v>0</v>
      </c>
      <c r="W169" s="51">
        <v>0</v>
      </c>
      <c r="X169" s="51">
        <v>0</v>
      </c>
      <c r="Y169" s="51">
        <v>0</v>
      </c>
      <c r="Z169" s="51">
        <v>0</v>
      </c>
      <c r="AA169" s="51">
        <v>0</v>
      </c>
      <c r="AB169" s="51">
        <v>0</v>
      </c>
    </row>
    <row r="170" spans="1:28" ht="15">
      <c r="A170" s="43" t="s">
        <v>217</v>
      </c>
      <c r="B170" s="51">
        <v>104735</v>
      </c>
      <c r="C170" s="51">
        <v>89893</v>
      </c>
      <c r="D170" s="51">
        <v>103230</v>
      </c>
      <c r="E170" s="51">
        <v>3002</v>
      </c>
      <c r="F170" s="51">
        <v>0</v>
      </c>
      <c r="G170" s="51">
        <v>5967</v>
      </c>
      <c r="H170" s="51">
        <v>0</v>
      </c>
      <c r="I170" s="51">
        <v>2276</v>
      </c>
      <c r="J170" s="51">
        <v>0</v>
      </c>
      <c r="K170" s="51">
        <v>35165</v>
      </c>
      <c r="L170" s="51">
        <v>49073.96</v>
      </c>
      <c r="M170" s="51">
        <v>14589</v>
      </c>
      <c r="N170" s="51">
        <v>8379.41</v>
      </c>
      <c r="O170" s="51">
        <v>826</v>
      </c>
      <c r="P170" s="51">
        <v>1255</v>
      </c>
      <c r="Q170" s="51">
        <v>826</v>
      </c>
      <c r="R170" s="51">
        <v>826</v>
      </c>
      <c r="S170" s="51">
        <v>0</v>
      </c>
      <c r="T170" s="51">
        <v>1255</v>
      </c>
      <c r="U170" s="51">
        <v>1255</v>
      </c>
      <c r="V170" s="51">
        <v>0</v>
      </c>
      <c r="W170" s="51">
        <v>0</v>
      </c>
      <c r="X170" s="51">
        <v>0</v>
      </c>
      <c r="Y170" s="51">
        <v>0</v>
      </c>
      <c r="Z170" s="51">
        <v>0</v>
      </c>
      <c r="AA170" s="51">
        <v>0</v>
      </c>
      <c r="AB170" s="51">
        <v>250</v>
      </c>
    </row>
    <row r="171" spans="1:28" ht="15">
      <c r="A171" s="43" t="s">
        <v>218</v>
      </c>
      <c r="B171" s="51">
        <v>711383</v>
      </c>
      <c r="C171" s="51">
        <v>585000</v>
      </c>
      <c r="D171" s="51">
        <v>600000</v>
      </c>
      <c r="E171" s="51">
        <v>33000</v>
      </c>
      <c r="F171" s="51">
        <v>0</v>
      </c>
      <c r="G171" s="51">
        <v>27700</v>
      </c>
      <c r="H171" s="51">
        <v>0</v>
      </c>
      <c r="I171" s="51">
        <v>24403</v>
      </c>
      <c r="J171" s="51">
        <v>7431</v>
      </c>
      <c r="K171" s="51">
        <v>430432</v>
      </c>
      <c r="L171" s="51">
        <v>458672</v>
      </c>
      <c r="M171" s="51">
        <v>0</v>
      </c>
      <c r="N171" s="51">
        <v>0</v>
      </c>
      <c r="O171" s="51">
        <v>96445</v>
      </c>
      <c r="P171" s="51">
        <v>101198</v>
      </c>
      <c r="Q171" s="51">
        <v>10556</v>
      </c>
      <c r="R171" s="51">
        <v>10556</v>
      </c>
      <c r="S171" s="51">
        <v>0</v>
      </c>
      <c r="T171" s="51">
        <v>17714</v>
      </c>
      <c r="U171" s="51">
        <v>16604</v>
      </c>
      <c r="V171" s="51">
        <v>1110</v>
      </c>
      <c r="W171" s="51">
        <v>84000</v>
      </c>
      <c r="X171" s="51">
        <v>78072</v>
      </c>
      <c r="Y171" s="51">
        <v>8678</v>
      </c>
      <c r="Z171" s="51">
        <v>10185</v>
      </c>
      <c r="AA171" s="51">
        <v>0</v>
      </c>
      <c r="AB171" s="51">
        <v>0</v>
      </c>
    </row>
    <row r="172" spans="1:28" ht="15">
      <c r="A172" s="43" t="s">
        <v>219</v>
      </c>
      <c r="B172" s="51">
        <f>SUM(B161:B171)</f>
        <v>2703687</v>
      </c>
      <c r="C172" s="51">
        <f>SUM(C161:C171)</f>
        <v>2460371</v>
      </c>
      <c r="D172" s="51">
        <f>SUM(D161:D171)</f>
        <v>2550628</v>
      </c>
      <c r="E172" s="51">
        <f>SUM(E161:E171)</f>
        <v>145245</v>
      </c>
      <c r="F172" s="51">
        <v>0</v>
      </c>
      <c r="G172" s="51">
        <f aca="true" t="shared" si="13" ref="G172:R172">SUM(G161:G171)</f>
        <v>156699</v>
      </c>
      <c r="H172" s="51">
        <f t="shared" si="13"/>
        <v>0</v>
      </c>
      <c r="I172" s="51">
        <f t="shared" si="13"/>
        <v>37310</v>
      </c>
      <c r="J172" s="51">
        <f t="shared" si="13"/>
        <v>21826</v>
      </c>
      <c r="K172" s="51">
        <f t="shared" si="13"/>
        <v>1596099</v>
      </c>
      <c r="L172" s="51">
        <f t="shared" si="13"/>
        <v>1642512.43</v>
      </c>
      <c r="M172" s="51">
        <f t="shared" si="13"/>
        <v>37785</v>
      </c>
      <c r="N172" s="51">
        <f t="shared" si="13"/>
        <v>14744.41</v>
      </c>
      <c r="O172" s="51">
        <f t="shared" si="13"/>
        <v>168881</v>
      </c>
      <c r="P172" s="51">
        <f t="shared" si="13"/>
        <v>140974</v>
      </c>
      <c r="Q172" s="51">
        <f t="shared" si="13"/>
        <v>81169</v>
      </c>
      <c r="R172" s="51">
        <f t="shared" si="13"/>
        <v>37082</v>
      </c>
      <c r="S172" s="51">
        <v>0</v>
      </c>
      <c r="T172" s="51">
        <f aca="true" t="shared" si="14" ref="T172:Z172">SUM(T161:T171)</f>
        <v>56850</v>
      </c>
      <c r="U172" s="51">
        <f t="shared" si="14"/>
        <v>55740</v>
      </c>
      <c r="V172" s="51">
        <v>1110</v>
      </c>
      <c r="W172" s="51">
        <f t="shared" si="14"/>
        <v>84000</v>
      </c>
      <c r="X172" s="51">
        <f t="shared" si="14"/>
        <v>78072</v>
      </c>
      <c r="Y172" s="51">
        <f t="shared" si="14"/>
        <v>8773</v>
      </c>
      <c r="Z172" s="51">
        <f t="shared" si="14"/>
        <v>10405</v>
      </c>
      <c r="AA172" s="51">
        <f>SUM(AA161:AA171)</f>
        <v>460</v>
      </c>
      <c r="AB172" s="51">
        <f>SUM(AB161:AB171)</f>
        <v>1680</v>
      </c>
    </row>
    <row r="173" spans="1:28" ht="15" customHeight="1">
      <c r="A173" s="13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6"/>
    </row>
    <row r="174" spans="1:28" ht="15">
      <c r="A174" s="43" t="s">
        <v>220</v>
      </c>
      <c r="B174" s="51">
        <v>140203</v>
      </c>
      <c r="C174" s="51">
        <v>121200</v>
      </c>
      <c r="D174" s="51">
        <v>134068</v>
      </c>
      <c r="E174" s="51">
        <v>3577</v>
      </c>
      <c r="F174" s="51">
        <v>0</v>
      </c>
      <c r="G174" s="51">
        <v>4180</v>
      </c>
      <c r="H174" s="51">
        <v>0</v>
      </c>
      <c r="I174" s="51">
        <v>0</v>
      </c>
      <c r="J174" s="51">
        <v>0</v>
      </c>
      <c r="K174" s="51">
        <v>72279</v>
      </c>
      <c r="L174" s="51">
        <v>82613</v>
      </c>
      <c r="M174" s="51">
        <v>0</v>
      </c>
      <c r="N174" s="51">
        <v>0</v>
      </c>
      <c r="O174" s="51">
        <v>2794</v>
      </c>
      <c r="P174" s="51">
        <v>6135</v>
      </c>
      <c r="Q174" s="51">
        <v>2794</v>
      </c>
      <c r="R174" s="51">
        <v>2794</v>
      </c>
      <c r="S174" s="51">
        <v>0</v>
      </c>
      <c r="T174" s="51">
        <v>6135</v>
      </c>
      <c r="U174" s="51">
        <v>6135</v>
      </c>
      <c r="V174" s="51">
        <v>0</v>
      </c>
      <c r="W174" s="51">
        <v>0</v>
      </c>
      <c r="X174" s="51">
        <v>0</v>
      </c>
      <c r="Y174" s="51">
        <v>0</v>
      </c>
      <c r="Z174" s="51">
        <v>0</v>
      </c>
      <c r="AA174" s="51">
        <v>0</v>
      </c>
      <c r="AB174" s="51">
        <v>0</v>
      </c>
    </row>
    <row r="175" spans="1:28" ht="15">
      <c r="A175" s="43" t="s">
        <v>221</v>
      </c>
      <c r="B175" s="51">
        <v>161540</v>
      </c>
      <c r="C175" s="51">
        <v>144000</v>
      </c>
      <c r="D175" s="51">
        <v>156000</v>
      </c>
      <c r="E175" s="51">
        <v>6869</v>
      </c>
      <c r="F175" s="51">
        <v>0</v>
      </c>
      <c r="G175" s="51">
        <v>5509</v>
      </c>
      <c r="H175" s="51">
        <v>0</v>
      </c>
      <c r="I175" s="51">
        <v>0</v>
      </c>
      <c r="J175" s="51">
        <v>0</v>
      </c>
      <c r="K175" s="51">
        <v>107000</v>
      </c>
      <c r="L175" s="51">
        <v>114000</v>
      </c>
      <c r="M175" s="51">
        <v>1350</v>
      </c>
      <c r="N175" s="51">
        <v>320</v>
      </c>
      <c r="O175" s="51">
        <v>3664</v>
      </c>
      <c r="P175" s="51">
        <v>5540</v>
      </c>
      <c r="Q175" s="51">
        <v>3664</v>
      </c>
      <c r="R175" s="51">
        <v>3664</v>
      </c>
      <c r="S175" s="51">
        <v>0</v>
      </c>
      <c r="T175" s="51">
        <v>5540</v>
      </c>
      <c r="U175" s="51">
        <v>5540</v>
      </c>
      <c r="V175" s="51">
        <v>0</v>
      </c>
      <c r="W175" s="51">
        <v>0</v>
      </c>
      <c r="X175" s="51">
        <v>0</v>
      </c>
      <c r="Y175" s="51">
        <v>0</v>
      </c>
      <c r="Z175" s="51">
        <v>0</v>
      </c>
      <c r="AA175" s="51">
        <v>0</v>
      </c>
      <c r="AB175" s="51">
        <v>0</v>
      </c>
    </row>
    <row r="176" spans="1:28" ht="15">
      <c r="A176" s="43" t="s">
        <v>222</v>
      </c>
      <c r="B176" s="51">
        <v>225324</v>
      </c>
      <c r="C176" s="51">
        <v>212307</v>
      </c>
      <c r="D176" s="51">
        <v>215000</v>
      </c>
      <c r="E176" s="51">
        <v>5595</v>
      </c>
      <c r="F176" s="51">
        <v>0</v>
      </c>
      <c r="G176" s="51">
        <v>5000</v>
      </c>
      <c r="H176" s="51">
        <v>0</v>
      </c>
      <c r="I176" s="51">
        <v>3057</v>
      </c>
      <c r="J176" s="51">
        <v>6370</v>
      </c>
      <c r="K176" s="51">
        <v>121800</v>
      </c>
      <c r="L176" s="51">
        <v>123100</v>
      </c>
      <c r="M176" s="51">
        <v>5048</v>
      </c>
      <c r="N176" s="51">
        <v>600</v>
      </c>
      <c r="O176" s="51">
        <v>3741</v>
      </c>
      <c r="P176" s="51">
        <v>5219</v>
      </c>
      <c r="Q176" s="51">
        <v>3741</v>
      </c>
      <c r="R176" s="51">
        <v>3741</v>
      </c>
      <c r="S176" s="51">
        <v>0</v>
      </c>
      <c r="T176" s="51">
        <v>5219</v>
      </c>
      <c r="U176" s="51">
        <v>5219</v>
      </c>
      <c r="V176" s="51">
        <v>0</v>
      </c>
      <c r="W176" s="51">
        <v>0</v>
      </c>
      <c r="X176" s="51">
        <v>0</v>
      </c>
      <c r="Y176" s="51">
        <v>0</v>
      </c>
      <c r="Z176" s="51">
        <v>1000</v>
      </c>
      <c r="AA176" s="51">
        <v>3361</v>
      </c>
      <c r="AB176" s="51">
        <v>4105</v>
      </c>
    </row>
    <row r="177" spans="1:28" ht="15">
      <c r="A177" s="43" t="s">
        <v>331</v>
      </c>
      <c r="B177" s="51">
        <v>350276</v>
      </c>
      <c r="C177" s="51">
        <v>327603</v>
      </c>
      <c r="D177" s="51">
        <v>331790</v>
      </c>
      <c r="E177" s="51">
        <v>5578</v>
      </c>
      <c r="F177" s="51">
        <v>1451</v>
      </c>
      <c r="G177" s="51">
        <v>6500</v>
      </c>
      <c r="H177" s="51">
        <v>0</v>
      </c>
      <c r="I177" s="51">
        <v>0</v>
      </c>
      <c r="J177" s="51">
        <v>840</v>
      </c>
      <c r="K177" s="51">
        <v>251270</v>
      </c>
      <c r="L177" s="51">
        <v>215204</v>
      </c>
      <c r="M177" s="51">
        <v>0</v>
      </c>
      <c r="N177" s="51">
        <v>500</v>
      </c>
      <c r="O177" s="51">
        <v>1670</v>
      </c>
      <c r="P177" s="51">
        <v>5523</v>
      </c>
      <c r="Q177" s="51">
        <v>1670</v>
      </c>
      <c r="R177" s="51">
        <v>1670</v>
      </c>
      <c r="S177" s="51">
        <v>0</v>
      </c>
      <c r="T177" s="51">
        <v>5523</v>
      </c>
      <c r="U177" s="51">
        <v>5523</v>
      </c>
      <c r="V177" s="51">
        <v>0</v>
      </c>
      <c r="W177" s="51">
        <v>0</v>
      </c>
      <c r="X177" s="51">
        <v>0</v>
      </c>
      <c r="Y177" s="51">
        <v>950</v>
      </c>
      <c r="Z177" s="51">
        <v>0</v>
      </c>
      <c r="AA177" s="51">
        <v>0</v>
      </c>
      <c r="AB177" s="51">
        <v>12963</v>
      </c>
    </row>
    <row r="178" spans="1:28" ht="15">
      <c r="A178" s="43" t="s">
        <v>223</v>
      </c>
      <c r="B178" s="51">
        <v>156118</v>
      </c>
      <c r="C178" s="51">
        <v>130000</v>
      </c>
      <c r="D178" s="51">
        <v>130000</v>
      </c>
      <c r="E178" s="51">
        <v>2037</v>
      </c>
      <c r="F178" s="51">
        <v>0</v>
      </c>
      <c r="G178" s="51">
        <v>2258</v>
      </c>
      <c r="H178" s="51">
        <v>0</v>
      </c>
      <c r="I178" s="51">
        <v>3500</v>
      </c>
      <c r="J178" s="51">
        <v>6000</v>
      </c>
      <c r="K178" s="51">
        <v>60000</v>
      </c>
      <c r="L178" s="51">
        <v>67000</v>
      </c>
      <c r="M178" s="51">
        <v>3000</v>
      </c>
      <c r="N178" s="51">
        <v>20000</v>
      </c>
      <c r="O178" s="51">
        <v>2189</v>
      </c>
      <c r="P178" s="51">
        <v>6118</v>
      </c>
      <c r="Q178" s="51">
        <v>2189</v>
      </c>
      <c r="R178" s="51">
        <v>2189</v>
      </c>
      <c r="S178" s="51">
        <v>0</v>
      </c>
      <c r="T178" s="51">
        <v>6118</v>
      </c>
      <c r="U178" s="51">
        <v>6118</v>
      </c>
      <c r="V178" s="51">
        <v>0</v>
      </c>
      <c r="W178" s="51">
        <v>0</v>
      </c>
      <c r="X178" s="51">
        <v>0</v>
      </c>
      <c r="Y178" s="51">
        <v>0</v>
      </c>
      <c r="Z178" s="51">
        <v>0</v>
      </c>
      <c r="AA178" s="51">
        <v>30000</v>
      </c>
      <c r="AB178" s="51">
        <v>20000</v>
      </c>
    </row>
    <row r="179" spans="1:28" ht="15">
      <c r="A179" s="43" t="s">
        <v>224</v>
      </c>
      <c r="B179" s="51">
        <v>410020</v>
      </c>
      <c r="C179" s="51">
        <v>400000</v>
      </c>
      <c r="D179" s="51">
        <v>400000</v>
      </c>
      <c r="E179" s="51">
        <v>18684</v>
      </c>
      <c r="F179" s="51">
        <v>0</v>
      </c>
      <c r="G179" s="51">
        <v>5177</v>
      </c>
      <c r="H179" s="51">
        <v>0</v>
      </c>
      <c r="I179" s="51">
        <v>2558</v>
      </c>
      <c r="J179" s="51">
        <v>2720</v>
      </c>
      <c r="K179" s="51">
        <v>259533</v>
      </c>
      <c r="L179" s="51">
        <v>272766</v>
      </c>
      <c r="M179" s="51">
        <v>3876</v>
      </c>
      <c r="N179" s="51">
        <v>6827</v>
      </c>
      <c r="O179" s="51">
        <v>4687</v>
      </c>
      <c r="P179" s="51">
        <v>7105</v>
      </c>
      <c r="Q179" s="51">
        <v>4687</v>
      </c>
      <c r="R179" s="51">
        <v>4687</v>
      </c>
      <c r="S179" s="51">
        <v>0</v>
      </c>
      <c r="T179" s="51">
        <v>7105</v>
      </c>
      <c r="U179" s="51">
        <v>7105</v>
      </c>
      <c r="V179" s="51">
        <v>0</v>
      </c>
      <c r="W179" s="51">
        <v>0</v>
      </c>
      <c r="X179" s="51">
        <v>0</v>
      </c>
      <c r="Y179" s="51">
        <v>0</v>
      </c>
      <c r="Z179" s="51">
        <v>0</v>
      </c>
      <c r="AA179" s="51">
        <v>4972</v>
      </c>
      <c r="AB179" s="51">
        <v>2915</v>
      </c>
    </row>
    <row r="180" spans="1:28" ht="15">
      <c r="A180" s="43" t="s">
        <v>225</v>
      </c>
      <c r="B180" s="51">
        <v>326364</v>
      </c>
      <c r="C180" s="51">
        <v>303000</v>
      </c>
      <c r="D180" s="51">
        <v>310000</v>
      </c>
      <c r="E180" s="51">
        <v>15016</v>
      </c>
      <c r="F180" s="51">
        <v>0</v>
      </c>
      <c r="G180" s="51">
        <v>15020</v>
      </c>
      <c r="H180" s="51">
        <v>10</v>
      </c>
      <c r="I180" s="51">
        <v>0</v>
      </c>
      <c r="J180" s="51">
        <v>0</v>
      </c>
      <c r="K180" s="51">
        <v>213275</v>
      </c>
      <c r="L180" s="51">
        <v>234311</v>
      </c>
      <c r="M180" s="51">
        <v>0</v>
      </c>
      <c r="N180" s="51">
        <v>870</v>
      </c>
      <c r="O180" s="51">
        <v>6384</v>
      </c>
      <c r="P180" s="51">
        <v>6234</v>
      </c>
      <c r="Q180" s="51">
        <v>6384</v>
      </c>
      <c r="R180" s="51">
        <v>6384</v>
      </c>
      <c r="S180" s="51">
        <v>0</v>
      </c>
      <c r="T180" s="51">
        <v>6234</v>
      </c>
      <c r="U180" s="51">
        <v>6234</v>
      </c>
      <c r="V180" s="51">
        <v>0</v>
      </c>
      <c r="W180" s="51">
        <v>0</v>
      </c>
      <c r="X180" s="51">
        <v>0</v>
      </c>
      <c r="Y180" s="51">
        <v>7246</v>
      </c>
      <c r="Z180" s="51">
        <v>6488</v>
      </c>
      <c r="AA180" s="51">
        <v>0</v>
      </c>
      <c r="AB180" s="51">
        <v>3642</v>
      </c>
    </row>
    <row r="181" spans="1:28" ht="15">
      <c r="A181" s="43" t="s">
        <v>226</v>
      </c>
      <c r="B181" s="51">
        <v>188538</v>
      </c>
      <c r="C181" s="51">
        <v>171721</v>
      </c>
      <c r="D181" s="51">
        <v>177822</v>
      </c>
      <c r="E181" s="51">
        <v>5431</v>
      </c>
      <c r="F181" s="51">
        <v>0</v>
      </c>
      <c r="G181" s="51">
        <v>5813</v>
      </c>
      <c r="H181" s="51">
        <v>188</v>
      </c>
      <c r="I181" s="51">
        <v>9469</v>
      </c>
      <c r="J181" s="51">
        <v>3924</v>
      </c>
      <c r="K181" s="51">
        <v>118361</v>
      </c>
      <c r="L181" s="51">
        <v>127493</v>
      </c>
      <c r="M181" s="51">
        <v>0</v>
      </c>
      <c r="N181" s="51">
        <v>3326</v>
      </c>
      <c r="O181" s="51">
        <v>2605</v>
      </c>
      <c r="P181" s="51">
        <v>5812</v>
      </c>
      <c r="Q181" s="51">
        <v>2605</v>
      </c>
      <c r="R181" s="51">
        <v>2605</v>
      </c>
      <c r="S181" s="51">
        <v>0</v>
      </c>
      <c r="T181" s="51">
        <v>5812</v>
      </c>
      <c r="U181" s="51">
        <v>5812</v>
      </c>
      <c r="V181" s="51">
        <v>0</v>
      </c>
      <c r="W181" s="51">
        <v>0</v>
      </c>
      <c r="X181" s="51">
        <v>0</v>
      </c>
      <c r="Y181" s="51">
        <v>1852</v>
      </c>
      <c r="Z181" s="51">
        <v>2115</v>
      </c>
      <c r="AA181" s="51">
        <v>0</v>
      </c>
      <c r="AB181" s="51">
        <v>2789</v>
      </c>
    </row>
    <row r="182" spans="1:28" ht="15">
      <c r="A182" s="43" t="s">
        <v>227</v>
      </c>
      <c r="B182" s="51">
        <f aca="true" t="shared" si="15" ref="B182:R182">SUM(B174:B181)</f>
        <v>1958383</v>
      </c>
      <c r="C182" s="51">
        <f t="shared" si="15"/>
        <v>1809831</v>
      </c>
      <c r="D182" s="51">
        <f t="shared" si="15"/>
        <v>1854680</v>
      </c>
      <c r="E182" s="51">
        <f t="shared" si="15"/>
        <v>62787</v>
      </c>
      <c r="F182" s="51">
        <f t="shared" si="15"/>
        <v>1451</v>
      </c>
      <c r="G182" s="51">
        <f t="shared" si="15"/>
        <v>49457</v>
      </c>
      <c r="H182" s="51">
        <f t="shared" si="15"/>
        <v>198</v>
      </c>
      <c r="I182" s="51">
        <f t="shared" si="15"/>
        <v>18584</v>
      </c>
      <c r="J182" s="51">
        <f t="shared" si="15"/>
        <v>19854</v>
      </c>
      <c r="K182" s="51">
        <f t="shared" si="15"/>
        <v>1203518</v>
      </c>
      <c r="L182" s="51">
        <f t="shared" si="15"/>
        <v>1236487</v>
      </c>
      <c r="M182" s="51">
        <f t="shared" si="15"/>
        <v>13274</v>
      </c>
      <c r="N182" s="51">
        <f t="shared" si="15"/>
        <v>32443</v>
      </c>
      <c r="O182" s="51">
        <f t="shared" si="15"/>
        <v>27734</v>
      </c>
      <c r="P182" s="51">
        <f t="shared" si="15"/>
        <v>47686</v>
      </c>
      <c r="Q182" s="51">
        <f t="shared" si="15"/>
        <v>27734</v>
      </c>
      <c r="R182" s="51">
        <f t="shared" si="15"/>
        <v>27734</v>
      </c>
      <c r="S182" s="51">
        <v>0</v>
      </c>
      <c r="T182" s="51">
        <f>SUM(T174:T181)</f>
        <v>47686</v>
      </c>
      <c r="U182" s="51">
        <f>SUM(U174:U181)</f>
        <v>47686</v>
      </c>
      <c r="V182" s="51">
        <v>0</v>
      </c>
      <c r="W182" s="51">
        <v>0</v>
      </c>
      <c r="X182" s="51">
        <v>0</v>
      </c>
      <c r="Y182" s="51">
        <f>SUM(Y174:Y181)</f>
        <v>10048</v>
      </c>
      <c r="Z182" s="51">
        <f>SUM(Z174:Z181)</f>
        <v>9603</v>
      </c>
      <c r="AA182" s="51">
        <f>SUM(AA174:AA181)</f>
        <v>38333</v>
      </c>
      <c r="AB182" s="51">
        <f>SUM(AB174:AB181)</f>
        <v>46414</v>
      </c>
    </row>
    <row r="183" spans="1:28" ht="15" customHeight="1">
      <c r="A183" s="144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8"/>
    </row>
    <row r="184" spans="1:28" ht="15">
      <c r="A184" s="43" t="s">
        <v>228</v>
      </c>
      <c r="B184" s="190">
        <v>73171</v>
      </c>
      <c r="C184" s="191">
        <v>77000</v>
      </c>
      <c r="D184" s="125">
        <v>72100</v>
      </c>
      <c r="E184" s="192">
        <v>5772</v>
      </c>
      <c r="F184" s="191">
        <v>0</v>
      </c>
      <c r="G184" s="193">
        <v>8832</v>
      </c>
      <c r="H184" s="194">
        <v>0</v>
      </c>
      <c r="I184" s="195">
        <v>3035</v>
      </c>
      <c r="J184" s="196">
        <v>0</v>
      </c>
      <c r="K184" s="125">
        <v>57219</v>
      </c>
      <c r="L184" s="197">
        <v>72100</v>
      </c>
      <c r="M184" s="193">
        <v>0</v>
      </c>
      <c r="N184" s="197">
        <v>0</v>
      </c>
      <c r="O184" s="193">
        <v>772</v>
      </c>
      <c r="P184" s="197">
        <v>1071</v>
      </c>
      <c r="Q184" s="193">
        <v>772</v>
      </c>
      <c r="R184" s="192">
        <v>772</v>
      </c>
      <c r="S184" s="193">
        <v>0</v>
      </c>
      <c r="T184" s="194">
        <v>1071</v>
      </c>
      <c r="U184" s="190">
        <v>1071</v>
      </c>
      <c r="V184" s="196">
        <v>0</v>
      </c>
      <c r="W184" s="193">
        <v>0</v>
      </c>
      <c r="X184" s="197">
        <v>0</v>
      </c>
      <c r="Y184" s="193">
        <v>0</v>
      </c>
      <c r="Z184" s="197">
        <v>0</v>
      </c>
      <c r="AA184" s="193">
        <v>0</v>
      </c>
      <c r="AB184" s="194">
        <v>0</v>
      </c>
    </row>
    <row r="185" spans="1:28" ht="15">
      <c r="A185" s="43" t="s">
        <v>229</v>
      </c>
      <c r="B185" s="190">
        <v>121910.6</v>
      </c>
      <c r="C185" s="196">
        <v>114455</v>
      </c>
      <c r="D185" s="195">
        <v>120000</v>
      </c>
      <c r="E185" s="192">
        <v>3875</v>
      </c>
      <c r="F185" s="191">
        <v>1193</v>
      </c>
      <c r="G185" s="198">
        <v>3452</v>
      </c>
      <c r="H185" s="194">
        <v>980</v>
      </c>
      <c r="I185" s="195">
        <v>1189</v>
      </c>
      <c r="J185" s="190">
        <v>1820</v>
      </c>
      <c r="K185" s="195">
        <v>88686</v>
      </c>
      <c r="L185" s="196">
        <v>91978</v>
      </c>
      <c r="M185" s="198">
        <v>0</v>
      </c>
      <c r="N185" s="197">
        <v>0</v>
      </c>
      <c r="O185" s="198">
        <v>1048</v>
      </c>
      <c r="P185" s="197">
        <v>1595</v>
      </c>
      <c r="Q185" s="198">
        <v>1048</v>
      </c>
      <c r="R185" s="197">
        <v>1048</v>
      </c>
      <c r="S185" s="198">
        <v>0</v>
      </c>
      <c r="T185" s="194">
        <v>1595</v>
      </c>
      <c r="U185" s="190">
        <v>1595</v>
      </c>
      <c r="V185" s="196">
        <v>0</v>
      </c>
      <c r="W185" s="198">
        <v>0</v>
      </c>
      <c r="X185" s="197">
        <v>0</v>
      </c>
      <c r="Y185" s="198">
        <v>347</v>
      </c>
      <c r="Z185" s="197">
        <v>315.6</v>
      </c>
      <c r="AA185" s="198">
        <v>0</v>
      </c>
      <c r="AB185" s="194">
        <v>0</v>
      </c>
    </row>
    <row r="186" spans="1:28" ht="15">
      <c r="A186" s="43" t="s">
        <v>230</v>
      </c>
      <c r="B186" s="190">
        <v>75778</v>
      </c>
      <c r="C186" s="196">
        <v>123000</v>
      </c>
      <c r="D186" s="190">
        <v>74680</v>
      </c>
      <c r="E186" s="197">
        <v>9000</v>
      </c>
      <c r="F186" s="196">
        <v>0</v>
      </c>
      <c r="G186" s="198">
        <v>4919</v>
      </c>
      <c r="H186" s="194">
        <v>0</v>
      </c>
      <c r="I186" s="190">
        <v>6098</v>
      </c>
      <c r="J186" s="190">
        <v>632</v>
      </c>
      <c r="K186" s="190">
        <v>49200</v>
      </c>
      <c r="L186" s="196">
        <v>66662</v>
      </c>
      <c r="M186" s="198">
        <v>0</v>
      </c>
      <c r="N186" s="197">
        <v>0</v>
      </c>
      <c r="O186" s="198">
        <v>776</v>
      </c>
      <c r="P186" s="197">
        <v>1098</v>
      </c>
      <c r="Q186" s="198">
        <v>776</v>
      </c>
      <c r="R186" s="197">
        <v>776</v>
      </c>
      <c r="S186" s="198">
        <v>0</v>
      </c>
      <c r="T186" s="194">
        <v>1098</v>
      </c>
      <c r="U186" s="190">
        <v>1098</v>
      </c>
      <c r="V186" s="196">
        <v>0</v>
      </c>
      <c r="W186" s="198">
        <v>0</v>
      </c>
      <c r="X186" s="197">
        <v>0</v>
      </c>
      <c r="Y186" s="198">
        <v>0</v>
      </c>
      <c r="Z186" s="197">
        <v>0</v>
      </c>
      <c r="AA186" s="198">
        <v>0</v>
      </c>
      <c r="AB186" s="194">
        <v>0</v>
      </c>
    </row>
    <row r="187" spans="1:28" ht="15">
      <c r="A187" s="43" t="s">
        <v>231</v>
      </c>
      <c r="B187" s="190">
        <v>61682</v>
      </c>
      <c r="C187" s="196">
        <v>80000</v>
      </c>
      <c r="D187" s="190">
        <v>52796</v>
      </c>
      <c r="E187" s="197">
        <v>3000</v>
      </c>
      <c r="F187" s="196">
        <v>0</v>
      </c>
      <c r="G187" s="198">
        <v>2400</v>
      </c>
      <c r="H187" s="194">
        <v>0</v>
      </c>
      <c r="I187" s="190">
        <v>227</v>
      </c>
      <c r="J187" s="190">
        <v>3597</v>
      </c>
      <c r="K187" s="190">
        <v>53956</v>
      </c>
      <c r="L187" s="196">
        <v>48533</v>
      </c>
      <c r="M187" s="198">
        <v>0</v>
      </c>
      <c r="N187" s="197">
        <v>0</v>
      </c>
      <c r="O187" s="198">
        <v>700</v>
      </c>
      <c r="P187" s="197">
        <v>1000</v>
      </c>
      <c r="Q187" s="198">
        <v>700</v>
      </c>
      <c r="R187" s="197">
        <v>700</v>
      </c>
      <c r="S187" s="198">
        <v>0</v>
      </c>
      <c r="T187" s="194">
        <v>1000</v>
      </c>
      <c r="U187" s="190">
        <v>1000</v>
      </c>
      <c r="V187" s="196">
        <v>0</v>
      </c>
      <c r="W187" s="198">
        <v>0</v>
      </c>
      <c r="X187" s="197">
        <v>0</v>
      </c>
      <c r="Y187" s="198">
        <v>0</v>
      </c>
      <c r="Z187" s="197">
        <v>0</v>
      </c>
      <c r="AA187" s="198">
        <v>0</v>
      </c>
      <c r="AB187" s="194">
        <v>7886</v>
      </c>
    </row>
    <row r="188" spans="1:28" ht="15">
      <c r="A188" s="43" t="s">
        <v>232</v>
      </c>
      <c r="B188" s="190">
        <v>112267</v>
      </c>
      <c r="C188" s="196">
        <v>94062</v>
      </c>
      <c r="D188" s="190">
        <v>109096</v>
      </c>
      <c r="E188" s="197">
        <v>6000</v>
      </c>
      <c r="F188" s="196">
        <v>0</v>
      </c>
      <c r="G188" s="199">
        <v>5000</v>
      </c>
      <c r="H188" s="200">
        <v>0</v>
      </c>
      <c r="I188" s="190">
        <v>958</v>
      </c>
      <c r="J188" s="190">
        <v>800</v>
      </c>
      <c r="K188" s="190">
        <v>62000</v>
      </c>
      <c r="L188" s="196">
        <v>65000</v>
      </c>
      <c r="M188" s="198">
        <v>800</v>
      </c>
      <c r="N188" s="197">
        <v>5000</v>
      </c>
      <c r="O188" s="198">
        <v>2087</v>
      </c>
      <c r="P188" s="197">
        <v>3171</v>
      </c>
      <c r="Q188" s="198">
        <v>2087</v>
      </c>
      <c r="R188" s="197">
        <v>2087</v>
      </c>
      <c r="S188" s="198">
        <v>0</v>
      </c>
      <c r="T188" s="194">
        <v>3171</v>
      </c>
      <c r="U188" s="190">
        <v>3171</v>
      </c>
      <c r="V188" s="196">
        <v>0</v>
      </c>
      <c r="W188" s="198">
        <v>0</v>
      </c>
      <c r="X188" s="197">
        <v>0</v>
      </c>
      <c r="Y188" s="198">
        <v>0</v>
      </c>
      <c r="Z188" s="197">
        <v>0</v>
      </c>
      <c r="AA188" s="198">
        <v>0</v>
      </c>
      <c r="AB188" s="194">
        <v>0</v>
      </c>
    </row>
    <row r="189" spans="1:28" ht="15">
      <c r="A189" s="43" t="s">
        <v>233</v>
      </c>
      <c r="B189" s="190">
        <v>112496</v>
      </c>
      <c r="C189" s="196">
        <v>115567</v>
      </c>
      <c r="D189" s="190">
        <v>111200</v>
      </c>
      <c r="E189" s="197">
        <v>1639</v>
      </c>
      <c r="F189" s="196">
        <v>0</v>
      </c>
      <c r="G189" s="198">
        <v>1644</v>
      </c>
      <c r="H189" s="194">
        <v>0</v>
      </c>
      <c r="I189" s="190">
        <v>3075</v>
      </c>
      <c r="J189" s="190">
        <v>0</v>
      </c>
      <c r="K189" s="190">
        <v>71803</v>
      </c>
      <c r="L189" s="196">
        <v>83597</v>
      </c>
      <c r="M189" s="198">
        <v>0</v>
      </c>
      <c r="N189" s="197">
        <v>0</v>
      </c>
      <c r="O189" s="198">
        <v>2229</v>
      </c>
      <c r="P189" s="197">
        <v>1292</v>
      </c>
      <c r="Q189" s="198">
        <v>2229</v>
      </c>
      <c r="R189" s="197">
        <v>2229</v>
      </c>
      <c r="S189" s="198">
        <v>0</v>
      </c>
      <c r="T189" s="194">
        <v>1292</v>
      </c>
      <c r="U189" s="190">
        <v>1292</v>
      </c>
      <c r="V189" s="196">
        <v>0</v>
      </c>
      <c r="W189" s="198">
        <v>0</v>
      </c>
      <c r="X189" s="197">
        <v>0</v>
      </c>
      <c r="Y189" s="198">
        <v>9</v>
      </c>
      <c r="Z189" s="197">
        <v>4</v>
      </c>
      <c r="AA189" s="198">
        <v>0</v>
      </c>
      <c r="AB189" s="194">
        <v>0</v>
      </c>
    </row>
    <row r="190" spans="1:28" ht="15">
      <c r="A190" s="43" t="s">
        <v>234</v>
      </c>
      <c r="B190" s="190">
        <v>286118</v>
      </c>
      <c r="C190" s="196">
        <v>289750</v>
      </c>
      <c r="D190" s="190">
        <v>260000</v>
      </c>
      <c r="E190" s="197">
        <v>10497</v>
      </c>
      <c r="F190" s="196">
        <v>0</v>
      </c>
      <c r="G190" s="198">
        <v>4511</v>
      </c>
      <c r="H190" s="194">
        <v>0</v>
      </c>
      <c r="I190" s="190">
        <v>8379</v>
      </c>
      <c r="J190" s="190">
        <v>6356</v>
      </c>
      <c r="K190" s="190">
        <v>142273</v>
      </c>
      <c r="L190" s="196">
        <v>153645</v>
      </c>
      <c r="M190" s="198">
        <v>5500</v>
      </c>
      <c r="N190" s="197">
        <v>0</v>
      </c>
      <c r="O190" s="198">
        <v>5454</v>
      </c>
      <c r="P190" s="197">
        <v>8288</v>
      </c>
      <c r="Q190" s="198">
        <v>5454</v>
      </c>
      <c r="R190" s="197">
        <v>5454</v>
      </c>
      <c r="S190" s="198">
        <v>0</v>
      </c>
      <c r="T190" s="194">
        <v>8288</v>
      </c>
      <c r="U190" s="190">
        <v>8288</v>
      </c>
      <c r="V190" s="196">
        <v>0</v>
      </c>
      <c r="W190" s="198">
        <v>0</v>
      </c>
      <c r="X190" s="197">
        <v>0</v>
      </c>
      <c r="Y190" s="198">
        <v>0</v>
      </c>
      <c r="Z190" s="197">
        <v>0</v>
      </c>
      <c r="AA190" s="198">
        <v>0</v>
      </c>
      <c r="AB190" s="194">
        <v>17830</v>
      </c>
    </row>
    <row r="191" spans="1:28" ht="15">
      <c r="A191" s="43" t="s">
        <v>235</v>
      </c>
      <c r="B191" s="190">
        <v>145208</v>
      </c>
      <c r="C191" s="201">
        <v>164000</v>
      </c>
      <c r="D191" s="190">
        <v>141950</v>
      </c>
      <c r="E191" s="202">
        <v>555</v>
      </c>
      <c r="F191" s="201">
        <v>0</v>
      </c>
      <c r="G191" s="203">
        <v>1100</v>
      </c>
      <c r="H191" s="194">
        <v>0</v>
      </c>
      <c r="I191" s="204">
        <v>0</v>
      </c>
      <c r="J191" s="190">
        <v>0</v>
      </c>
      <c r="K191" s="204">
        <v>96475</v>
      </c>
      <c r="L191" s="196">
        <v>98116</v>
      </c>
      <c r="M191" s="205">
        <v>0</v>
      </c>
      <c r="N191" s="197">
        <v>0</v>
      </c>
      <c r="O191" s="205">
        <v>1522</v>
      </c>
      <c r="P191" s="197">
        <v>3258</v>
      </c>
      <c r="Q191" s="205">
        <v>1522</v>
      </c>
      <c r="R191" s="202">
        <v>1522</v>
      </c>
      <c r="S191" s="205">
        <v>0</v>
      </c>
      <c r="T191" s="194">
        <v>3258</v>
      </c>
      <c r="U191" s="190">
        <v>3258</v>
      </c>
      <c r="V191" s="196">
        <v>0</v>
      </c>
      <c r="W191" s="205">
        <v>0</v>
      </c>
      <c r="X191" s="197">
        <v>0</v>
      </c>
      <c r="Y191" s="205">
        <v>0</v>
      </c>
      <c r="Z191" s="197">
        <v>0</v>
      </c>
      <c r="AA191" s="205">
        <v>1000</v>
      </c>
      <c r="AB191" s="194">
        <v>0</v>
      </c>
    </row>
    <row r="192" spans="1:28" ht="15">
      <c r="A192" s="43" t="s">
        <v>236</v>
      </c>
      <c r="B192" s="196">
        <f>SUM(B184:B191)</f>
        <v>988630.6</v>
      </c>
      <c r="C192" s="125">
        <v>923483</v>
      </c>
      <c r="D192" s="197">
        <f aca="true" t="shared" si="16" ref="D192:J192">SUM(D184:D191)</f>
        <v>941822</v>
      </c>
      <c r="E192" s="125">
        <f t="shared" si="16"/>
        <v>40338</v>
      </c>
      <c r="F192" s="125">
        <f t="shared" si="16"/>
        <v>1193</v>
      </c>
      <c r="G192" s="206">
        <f t="shared" si="16"/>
        <v>31858</v>
      </c>
      <c r="H192" s="196">
        <f t="shared" si="16"/>
        <v>980</v>
      </c>
      <c r="I192" s="125">
        <f t="shared" si="16"/>
        <v>22961</v>
      </c>
      <c r="J192" s="197">
        <f t="shared" si="16"/>
        <v>13205</v>
      </c>
      <c r="K192" s="125">
        <v>396115</v>
      </c>
      <c r="L192" s="197">
        <f>SUM(L184:L191)</f>
        <v>679631</v>
      </c>
      <c r="M192" s="125">
        <f>SUM(M184:M190)</f>
        <v>6300</v>
      </c>
      <c r="N192" s="197">
        <f>SUM(N184:N191)</f>
        <v>5000</v>
      </c>
      <c r="O192" s="125">
        <f>SUM(O184:O191)</f>
        <v>14588</v>
      </c>
      <c r="P192" s="197">
        <v>20773</v>
      </c>
      <c r="Q192" s="125">
        <f>SUM(Q184:Q191)</f>
        <v>14588</v>
      </c>
      <c r="R192" s="207">
        <f>SUM(R184:R191)</f>
        <v>14588</v>
      </c>
      <c r="S192" s="125">
        <f>SUM(S184:S190)</f>
        <v>0</v>
      </c>
      <c r="T192" s="194">
        <f>SUM(T184:T191)</f>
        <v>20773</v>
      </c>
      <c r="U192" s="190">
        <f>SUM(U184:U191)</f>
        <v>20773</v>
      </c>
      <c r="V192" s="196">
        <v>0</v>
      </c>
      <c r="W192" s="125">
        <f>SUM(W184:W191)</f>
        <v>0</v>
      </c>
      <c r="X192" s="197">
        <v>0</v>
      </c>
      <c r="Y192" s="125">
        <f>SUM(Y184:Y191)</f>
        <v>356</v>
      </c>
      <c r="Z192" s="197">
        <f>SUM(Z185:Z190)</f>
        <v>319.6</v>
      </c>
      <c r="AA192" s="125">
        <f>SUM(AA184:AA191)</f>
        <v>1000</v>
      </c>
      <c r="AB192" s="194">
        <f>SUM(AB184:AB191)</f>
        <v>25716</v>
      </c>
    </row>
    <row r="193" spans="1:28" ht="15" customHeight="1">
      <c r="A193" s="155"/>
      <c r="B193" s="219"/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20"/>
    </row>
    <row r="194" spans="1:28" ht="15">
      <c r="A194" s="43" t="s">
        <v>237</v>
      </c>
      <c r="B194" s="51">
        <v>98701</v>
      </c>
      <c r="C194" s="51">
        <v>93000</v>
      </c>
      <c r="D194" s="51">
        <v>93000</v>
      </c>
      <c r="E194" s="51">
        <v>6151</v>
      </c>
      <c r="F194" s="51">
        <v>0</v>
      </c>
      <c r="G194" s="51">
        <v>6000</v>
      </c>
      <c r="H194" s="51">
        <v>0</v>
      </c>
      <c r="I194" s="51">
        <v>0</v>
      </c>
      <c r="J194" s="51">
        <v>0</v>
      </c>
      <c r="K194" s="51">
        <v>70676</v>
      </c>
      <c r="L194" s="51">
        <v>80326</v>
      </c>
      <c r="M194" s="51">
        <v>0</v>
      </c>
      <c r="N194" s="51">
        <v>783</v>
      </c>
      <c r="O194" s="51">
        <v>934</v>
      </c>
      <c r="P194" s="51">
        <v>1401</v>
      </c>
      <c r="Q194" s="51">
        <v>934</v>
      </c>
      <c r="R194" s="51">
        <v>934</v>
      </c>
      <c r="S194" s="51">
        <v>0</v>
      </c>
      <c r="T194" s="51">
        <v>1401</v>
      </c>
      <c r="U194" s="51">
        <v>1401</v>
      </c>
      <c r="V194" s="51">
        <v>0</v>
      </c>
      <c r="W194" s="51">
        <v>0</v>
      </c>
      <c r="X194" s="51">
        <v>0</v>
      </c>
      <c r="Y194" s="51">
        <v>0</v>
      </c>
      <c r="Z194" s="51">
        <v>270</v>
      </c>
      <c r="AA194" s="51">
        <v>0</v>
      </c>
      <c r="AB194" s="51">
        <v>4030</v>
      </c>
    </row>
    <row r="195" spans="1:28" ht="15">
      <c r="A195" s="43" t="s">
        <v>238</v>
      </c>
      <c r="B195" s="51">
        <v>79514</v>
      </c>
      <c r="C195" s="51">
        <v>74000</v>
      </c>
      <c r="D195" s="51">
        <v>74000</v>
      </c>
      <c r="E195" s="51">
        <v>7427</v>
      </c>
      <c r="F195" s="51">
        <v>0</v>
      </c>
      <c r="G195" s="51">
        <v>7559</v>
      </c>
      <c r="H195" s="51">
        <v>0</v>
      </c>
      <c r="I195" s="51">
        <v>0</v>
      </c>
      <c r="J195" s="51">
        <v>0</v>
      </c>
      <c r="K195" s="51">
        <v>34000</v>
      </c>
      <c r="L195" s="51">
        <v>37000</v>
      </c>
      <c r="M195" s="51">
        <v>0</v>
      </c>
      <c r="N195" s="51">
        <v>0</v>
      </c>
      <c r="O195" s="51">
        <v>798</v>
      </c>
      <c r="P195" s="51">
        <v>5254</v>
      </c>
      <c r="Q195" s="51">
        <v>798</v>
      </c>
      <c r="R195" s="51">
        <v>798</v>
      </c>
      <c r="S195" s="51">
        <v>0</v>
      </c>
      <c r="T195" s="51">
        <v>5254</v>
      </c>
      <c r="U195" s="51">
        <v>5254</v>
      </c>
      <c r="V195" s="51">
        <v>0</v>
      </c>
      <c r="W195" s="51">
        <v>0</v>
      </c>
      <c r="X195" s="51">
        <v>0</v>
      </c>
      <c r="Y195" s="51">
        <v>0</v>
      </c>
      <c r="Z195" s="51">
        <v>0</v>
      </c>
      <c r="AA195" s="51">
        <v>0</v>
      </c>
      <c r="AB195" s="51">
        <v>260</v>
      </c>
    </row>
    <row r="196" spans="1:28" ht="15">
      <c r="A196" s="43" t="s">
        <v>332</v>
      </c>
      <c r="B196" s="51">
        <v>154694</v>
      </c>
      <c r="C196" s="51">
        <v>133000</v>
      </c>
      <c r="D196" s="51">
        <v>150000</v>
      </c>
      <c r="E196" s="51">
        <v>14052</v>
      </c>
      <c r="F196" s="51">
        <v>0</v>
      </c>
      <c r="G196" s="51">
        <v>15624</v>
      </c>
      <c r="H196" s="51">
        <v>0</v>
      </c>
      <c r="I196" s="51">
        <v>1004</v>
      </c>
      <c r="J196" s="51">
        <v>1830</v>
      </c>
      <c r="K196" s="51">
        <v>106624</v>
      </c>
      <c r="L196" s="51">
        <v>125621</v>
      </c>
      <c r="M196" s="51">
        <v>0</v>
      </c>
      <c r="N196" s="51">
        <v>0</v>
      </c>
      <c r="O196" s="51">
        <v>1819</v>
      </c>
      <c r="P196" s="51">
        <v>2774</v>
      </c>
      <c r="Q196" s="51">
        <v>1819</v>
      </c>
      <c r="R196" s="51">
        <v>1819</v>
      </c>
      <c r="S196" s="51">
        <v>0</v>
      </c>
      <c r="T196" s="51">
        <v>2774</v>
      </c>
      <c r="U196" s="51">
        <v>2774</v>
      </c>
      <c r="V196" s="51">
        <v>0</v>
      </c>
      <c r="W196" s="51">
        <v>0</v>
      </c>
      <c r="X196" s="51">
        <v>0</v>
      </c>
      <c r="Y196" s="51">
        <v>0</v>
      </c>
      <c r="Z196" s="51">
        <v>1920</v>
      </c>
      <c r="AA196" s="51">
        <v>0</v>
      </c>
      <c r="AB196" s="51">
        <v>0</v>
      </c>
    </row>
    <row r="197" spans="1:28" ht="15">
      <c r="A197" s="43" t="s">
        <v>239</v>
      </c>
      <c r="B197" s="51">
        <v>161910</v>
      </c>
      <c r="C197" s="51">
        <v>139500</v>
      </c>
      <c r="D197" s="51">
        <v>157500</v>
      </c>
      <c r="E197" s="51">
        <v>15002</v>
      </c>
      <c r="F197" s="51">
        <v>0</v>
      </c>
      <c r="G197" s="51">
        <v>15000</v>
      </c>
      <c r="H197" s="51">
        <v>0</v>
      </c>
      <c r="I197" s="51">
        <v>1745</v>
      </c>
      <c r="J197" s="51">
        <v>5958</v>
      </c>
      <c r="K197" s="51">
        <v>90937</v>
      </c>
      <c r="L197" s="51">
        <v>104070</v>
      </c>
      <c r="M197" s="51">
        <v>0</v>
      </c>
      <c r="N197" s="51">
        <v>0</v>
      </c>
      <c r="O197" s="51">
        <v>1840</v>
      </c>
      <c r="P197" s="51">
        <v>2733</v>
      </c>
      <c r="Q197" s="51">
        <v>1840</v>
      </c>
      <c r="R197" s="51">
        <v>1840</v>
      </c>
      <c r="S197" s="51">
        <v>0</v>
      </c>
      <c r="T197" s="51">
        <v>2733</v>
      </c>
      <c r="U197" s="51">
        <v>2733</v>
      </c>
      <c r="V197" s="51">
        <v>0</v>
      </c>
      <c r="W197" s="51">
        <v>0</v>
      </c>
      <c r="X197" s="51">
        <v>0</v>
      </c>
      <c r="Y197" s="51">
        <v>0</v>
      </c>
      <c r="Z197" s="51">
        <v>0</v>
      </c>
      <c r="AA197" s="51">
        <v>0</v>
      </c>
      <c r="AB197" s="51">
        <v>1677</v>
      </c>
    </row>
    <row r="198" spans="1:28" ht="15">
      <c r="A198" s="43" t="s">
        <v>240</v>
      </c>
      <c r="B198" s="51">
        <v>37827</v>
      </c>
      <c r="C198" s="51">
        <v>25000</v>
      </c>
      <c r="D198" s="51">
        <v>35000</v>
      </c>
      <c r="E198" s="51">
        <v>672</v>
      </c>
      <c r="F198" s="51">
        <v>0</v>
      </c>
      <c r="G198" s="51">
        <v>3511</v>
      </c>
      <c r="H198" s="51">
        <v>0</v>
      </c>
      <c r="I198" s="51">
        <v>0</v>
      </c>
      <c r="J198" s="51">
        <v>0</v>
      </c>
      <c r="K198" s="51">
        <v>23000</v>
      </c>
      <c r="L198" s="51">
        <v>25270</v>
      </c>
      <c r="M198" s="51">
        <v>2350</v>
      </c>
      <c r="N198" s="51">
        <v>1000</v>
      </c>
      <c r="O198" s="51">
        <v>1961</v>
      </c>
      <c r="P198" s="51">
        <v>2827</v>
      </c>
      <c r="Q198" s="51">
        <v>1961</v>
      </c>
      <c r="R198" s="51">
        <v>1961</v>
      </c>
      <c r="S198" s="51">
        <v>0</v>
      </c>
      <c r="T198" s="51">
        <v>2827</v>
      </c>
      <c r="U198" s="51">
        <v>2827</v>
      </c>
      <c r="V198" s="51">
        <v>0</v>
      </c>
      <c r="W198" s="51">
        <v>0</v>
      </c>
      <c r="X198" s="51">
        <v>0</v>
      </c>
      <c r="Y198" s="51">
        <v>0</v>
      </c>
      <c r="Z198" s="51">
        <v>0</v>
      </c>
      <c r="AA198" s="51">
        <v>0</v>
      </c>
      <c r="AB198" s="51">
        <v>0</v>
      </c>
    </row>
    <row r="199" spans="1:28" ht="15">
      <c r="A199" s="43" t="s">
        <v>241</v>
      </c>
      <c r="B199" s="51">
        <v>190707</v>
      </c>
      <c r="C199" s="51">
        <v>175000</v>
      </c>
      <c r="D199" s="51">
        <v>183000</v>
      </c>
      <c r="E199" s="51">
        <v>5314</v>
      </c>
      <c r="F199" s="51">
        <v>0</v>
      </c>
      <c r="G199" s="51">
        <v>3174</v>
      </c>
      <c r="H199" s="51">
        <v>0</v>
      </c>
      <c r="I199" s="51">
        <v>0</v>
      </c>
      <c r="J199" s="51">
        <v>0</v>
      </c>
      <c r="K199" s="51">
        <v>114538</v>
      </c>
      <c r="L199" s="51">
        <v>147670</v>
      </c>
      <c r="M199" s="51">
        <v>60</v>
      </c>
      <c r="N199" s="51">
        <v>4780</v>
      </c>
      <c r="O199" s="51">
        <v>3732</v>
      </c>
      <c r="P199" s="51">
        <v>5509</v>
      </c>
      <c r="Q199" s="51">
        <v>3732</v>
      </c>
      <c r="R199" s="51">
        <v>3732</v>
      </c>
      <c r="S199" s="51">
        <v>0</v>
      </c>
      <c r="T199" s="51">
        <v>5509</v>
      </c>
      <c r="U199" s="51">
        <v>5509</v>
      </c>
      <c r="V199" s="51">
        <v>0</v>
      </c>
      <c r="W199" s="51">
        <v>0</v>
      </c>
      <c r="X199" s="51">
        <v>0</v>
      </c>
      <c r="Y199" s="51">
        <v>0</v>
      </c>
      <c r="Z199" s="51">
        <v>0</v>
      </c>
      <c r="AA199" s="51">
        <v>0</v>
      </c>
      <c r="AB199" s="51">
        <v>2198</v>
      </c>
    </row>
    <row r="200" spans="1:28" ht="15">
      <c r="A200" s="43" t="s">
        <v>242</v>
      </c>
      <c r="B200" s="51">
        <v>84659</v>
      </c>
      <c r="C200" s="51">
        <v>74600</v>
      </c>
      <c r="D200" s="51">
        <v>81000</v>
      </c>
      <c r="E200" s="51">
        <v>2124</v>
      </c>
      <c r="F200" s="51">
        <v>0</v>
      </c>
      <c r="G200" s="51">
        <v>2071</v>
      </c>
      <c r="H200" s="51">
        <v>0</v>
      </c>
      <c r="I200" s="51">
        <v>0</v>
      </c>
      <c r="J200" s="51">
        <v>0</v>
      </c>
      <c r="K200" s="51">
        <v>56269</v>
      </c>
      <c r="L200" s="51">
        <v>63689</v>
      </c>
      <c r="M200" s="51">
        <v>0</v>
      </c>
      <c r="N200" s="51">
        <v>0</v>
      </c>
      <c r="O200" s="51">
        <v>2464</v>
      </c>
      <c r="P200" s="51">
        <v>3659</v>
      </c>
      <c r="Q200" s="51">
        <v>2464</v>
      </c>
      <c r="R200" s="51">
        <v>2464</v>
      </c>
      <c r="S200" s="51">
        <v>0</v>
      </c>
      <c r="T200" s="51">
        <v>3659</v>
      </c>
      <c r="U200" s="51">
        <v>3659</v>
      </c>
      <c r="V200" s="51">
        <v>0</v>
      </c>
      <c r="W200" s="51">
        <v>0</v>
      </c>
      <c r="X200" s="51">
        <v>0</v>
      </c>
      <c r="Y200" s="51">
        <v>0</v>
      </c>
      <c r="Z200" s="51">
        <v>0</v>
      </c>
      <c r="AA200" s="51">
        <v>0</v>
      </c>
      <c r="AB200" s="51">
        <v>0</v>
      </c>
    </row>
    <row r="201" spans="1:28" ht="15">
      <c r="A201" s="43" t="s">
        <v>243</v>
      </c>
      <c r="B201" s="51">
        <v>225515</v>
      </c>
      <c r="C201" s="51">
        <v>175000</v>
      </c>
      <c r="D201" s="51">
        <v>197360</v>
      </c>
      <c r="E201" s="51">
        <v>8084</v>
      </c>
      <c r="F201" s="51">
        <v>0</v>
      </c>
      <c r="G201" s="51">
        <v>10002</v>
      </c>
      <c r="H201" s="51">
        <v>0</v>
      </c>
      <c r="I201" s="51">
        <v>0</v>
      </c>
      <c r="J201" s="51">
        <v>3465</v>
      </c>
      <c r="K201" s="51">
        <v>123998</v>
      </c>
      <c r="L201" s="51">
        <v>126163</v>
      </c>
      <c r="M201" s="51">
        <v>3500</v>
      </c>
      <c r="N201" s="51">
        <v>190</v>
      </c>
      <c r="O201" s="51">
        <v>2051</v>
      </c>
      <c r="P201" s="51">
        <v>3144</v>
      </c>
      <c r="Q201" s="51">
        <v>2051</v>
      </c>
      <c r="R201" s="51">
        <v>2051</v>
      </c>
      <c r="S201" s="51">
        <v>0</v>
      </c>
      <c r="T201" s="51">
        <v>3144</v>
      </c>
      <c r="U201" s="51">
        <v>3144</v>
      </c>
      <c r="V201" s="51">
        <v>0</v>
      </c>
      <c r="W201" s="51">
        <v>0</v>
      </c>
      <c r="X201" s="51">
        <v>0</v>
      </c>
      <c r="Y201" s="51">
        <v>0</v>
      </c>
      <c r="Z201" s="51">
        <v>11</v>
      </c>
      <c r="AA201" s="51">
        <v>0</v>
      </c>
      <c r="AB201" s="51">
        <v>25000</v>
      </c>
    </row>
    <row r="202" spans="1:28" ht="15">
      <c r="A202" s="43" t="s">
        <v>244</v>
      </c>
      <c r="B202" s="51">
        <v>161323</v>
      </c>
      <c r="C202" s="51">
        <v>152000</v>
      </c>
      <c r="D202" s="51">
        <v>152000</v>
      </c>
      <c r="E202" s="51">
        <v>10000</v>
      </c>
      <c r="F202" s="51">
        <v>0</v>
      </c>
      <c r="G202" s="51">
        <v>1000</v>
      </c>
      <c r="H202" s="51">
        <v>0</v>
      </c>
      <c r="I202" s="51">
        <v>0</v>
      </c>
      <c r="J202" s="51">
        <v>0</v>
      </c>
      <c r="K202" s="51">
        <v>91700</v>
      </c>
      <c r="L202" s="51">
        <v>90765</v>
      </c>
      <c r="M202" s="51">
        <v>0</v>
      </c>
      <c r="N202" s="51">
        <v>0</v>
      </c>
      <c r="O202" s="51">
        <v>2154</v>
      </c>
      <c r="P202" s="51">
        <v>3194</v>
      </c>
      <c r="Q202" s="51">
        <v>2154</v>
      </c>
      <c r="R202" s="51">
        <v>2154</v>
      </c>
      <c r="S202" s="51">
        <v>0</v>
      </c>
      <c r="T202" s="51">
        <v>3194</v>
      </c>
      <c r="U202" s="51">
        <v>3194</v>
      </c>
      <c r="V202" s="51">
        <v>0</v>
      </c>
      <c r="W202" s="51">
        <v>0</v>
      </c>
      <c r="X202" s="51">
        <v>0</v>
      </c>
      <c r="Y202" s="51">
        <v>0</v>
      </c>
      <c r="Z202" s="51">
        <v>1000</v>
      </c>
      <c r="AA202" s="51">
        <v>0</v>
      </c>
      <c r="AB202" s="51">
        <v>5129</v>
      </c>
    </row>
    <row r="203" spans="1:28" ht="15">
      <c r="A203" s="43" t="s">
        <v>245</v>
      </c>
      <c r="B203" s="51">
        <v>282933</v>
      </c>
      <c r="C203" s="51">
        <v>240000</v>
      </c>
      <c r="D203" s="51">
        <v>242000</v>
      </c>
      <c r="E203" s="51">
        <v>22199</v>
      </c>
      <c r="F203" s="51">
        <v>0</v>
      </c>
      <c r="G203" s="51">
        <v>25080</v>
      </c>
      <c r="H203" s="51">
        <v>0</v>
      </c>
      <c r="I203" s="51">
        <v>8511</v>
      </c>
      <c r="J203" s="51">
        <v>8762</v>
      </c>
      <c r="K203" s="51">
        <v>116861</v>
      </c>
      <c r="L203" s="51">
        <v>114016</v>
      </c>
      <c r="M203" s="51">
        <v>0</v>
      </c>
      <c r="N203" s="51">
        <v>0</v>
      </c>
      <c r="O203" s="51">
        <v>15428</v>
      </c>
      <c r="P203" s="51">
        <v>5511</v>
      </c>
      <c r="Q203" s="51">
        <v>3507</v>
      </c>
      <c r="R203" s="51">
        <v>3507</v>
      </c>
      <c r="S203" s="51">
        <v>0</v>
      </c>
      <c r="T203" s="51">
        <v>5511</v>
      </c>
      <c r="U203" s="51">
        <v>5511</v>
      </c>
      <c r="V203" s="51">
        <v>0</v>
      </c>
      <c r="W203" s="51">
        <v>0</v>
      </c>
      <c r="X203" s="51">
        <v>0</v>
      </c>
      <c r="Y203" s="51">
        <v>6476</v>
      </c>
      <c r="Z203" s="51">
        <v>12734</v>
      </c>
      <c r="AA203" s="51">
        <v>11921</v>
      </c>
      <c r="AB203" s="51">
        <v>22688</v>
      </c>
    </row>
    <row r="204" spans="1:28" ht="15">
      <c r="A204" s="43" t="s">
        <v>246</v>
      </c>
      <c r="B204" s="51">
        <v>1909114</v>
      </c>
      <c r="C204" s="51">
        <v>1808000</v>
      </c>
      <c r="D204" s="51">
        <v>1883100</v>
      </c>
      <c r="E204" s="51">
        <v>75889</v>
      </c>
      <c r="F204" s="51">
        <v>3267</v>
      </c>
      <c r="G204" s="51">
        <v>76530</v>
      </c>
      <c r="H204" s="51">
        <v>3374</v>
      </c>
      <c r="I204" s="51">
        <v>6740</v>
      </c>
      <c r="J204" s="51">
        <v>16582</v>
      </c>
      <c r="K204" s="51">
        <v>1239238</v>
      </c>
      <c r="L204" s="51">
        <v>1296806</v>
      </c>
      <c r="M204" s="51">
        <v>21278</v>
      </c>
      <c r="N204" s="51">
        <v>24503</v>
      </c>
      <c r="O204" s="51">
        <v>40070</v>
      </c>
      <c r="P204" s="51">
        <v>26014</v>
      </c>
      <c r="Q204" s="51">
        <v>17070</v>
      </c>
      <c r="R204" s="51">
        <v>17070</v>
      </c>
      <c r="S204" s="51">
        <v>0</v>
      </c>
      <c r="T204" s="51">
        <v>26014</v>
      </c>
      <c r="U204" s="51">
        <v>26014</v>
      </c>
      <c r="V204" s="51">
        <v>0</v>
      </c>
      <c r="W204" s="51">
        <v>0</v>
      </c>
      <c r="X204" s="51">
        <v>0</v>
      </c>
      <c r="Y204" s="51">
        <v>11808</v>
      </c>
      <c r="Z204" s="51">
        <v>0</v>
      </c>
      <c r="AA204" s="51">
        <v>23000</v>
      </c>
      <c r="AB204" s="51">
        <v>0</v>
      </c>
    </row>
    <row r="205" spans="1:28" ht="15">
      <c r="A205" s="43" t="s">
        <v>247</v>
      </c>
      <c r="B205" s="51">
        <v>215882</v>
      </c>
      <c r="C205" s="51">
        <v>114262</v>
      </c>
      <c r="D205" s="51">
        <v>211400</v>
      </c>
      <c r="E205" s="51">
        <v>2475</v>
      </c>
      <c r="F205" s="51">
        <v>0</v>
      </c>
      <c r="G205" s="51">
        <v>4368</v>
      </c>
      <c r="H205" s="51">
        <v>0</v>
      </c>
      <c r="I205" s="51">
        <v>526</v>
      </c>
      <c r="J205" s="51">
        <v>17000</v>
      </c>
      <c r="K205" s="51">
        <v>67143</v>
      </c>
      <c r="L205" s="51">
        <v>115336</v>
      </c>
      <c r="M205" s="51">
        <v>0</v>
      </c>
      <c r="N205" s="51">
        <v>8000</v>
      </c>
      <c r="O205" s="51">
        <v>15185</v>
      </c>
      <c r="P205" s="51">
        <v>2080</v>
      </c>
      <c r="Q205" s="51">
        <v>1051</v>
      </c>
      <c r="R205" s="51">
        <v>1051</v>
      </c>
      <c r="S205" s="51">
        <v>0</v>
      </c>
      <c r="T205" s="51">
        <v>2080</v>
      </c>
      <c r="U205" s="51">
        <v>2080</v>
      </c>
      <c r="V205" s="51">
        <v>0</v>
      </c>
      <c r="W205" s="51">
        <v>0</v>
      </c>
      <c r="X205" s="51">
        <v>0</v>
      </c>
      <c r="Y205" s="51">
        <v>0</v>
      </c>
      <c r="Z205" s="51">
        <v>2402</v>
      </c>
      <c r="AA205" s="51">
        <v>14134</v>
      </c>
      <c r="AB205" s="51">
        <v>0</v>
      </c>
    </row>
    <row r="206" spans="1:28" ht="15">
      <c r="A206" s="43" t="s">
        <v>248</v>
      </c>
      <c r="B206" s="51">
        <f>SUM(B194:B205)</f>
        <v>3602779</v>
      </c>
      <c r="C206" s="51">
        <f aca="true" t="shared" si="17" ref="C206:Y206">SUM(C194:C205)</f>
        <v>3203362</v>
      </c>
      <c r="D206" s="51">
        <f t="shared" si="17"/>
        <v>3459360</v>
      </c>
      <c r="E206" s="51">
        <f t="shared" si="17"/>
        <v>169389</v>
      </c>
      <c r="F206" s="51">
        <f t="shared" si="17"/>
        <v>3267</v>
      </c>
      <c r="G206" s="51">
        <f t="shared" si="17"/>
        <v>169919</v>
      </c>
      <c r="H206" s="51">
        <f t="shared" si="17"/>
        <v>3374</v>
      </c>
      <c r="I206" s="51">
        <f t="shared" si="17"/>
        <v>18526</v>
      </c>
      <c r="J206" s="51">
        <f t="shared" si="17"/>
        <v>53597</v>
      </c>
      <c r="K206" s="51">
        <f t="shared" si="17"/>
        <v>2134984</v>
      </c>
      <c r="L206" s="51">
        <f t="shared" si="17"/>
        <v>2326732</v>
      </c>
      <c r="M206" s="51">
        <f t="shared" si="17"/>
        <v>27188</v>
      </c>
      <c r="N206" s="51">
        <f t="shared" si="17"/>
        <v>39256</v>
      </c>
      <c r="O206" s="51">
        <f t="shared" si="17"/>
        <v>88436</v>
      </c>
      <c r="P206" s="51">
        <f>SUM(P194:P205)</f>
        <v>64100</v>
      </c>
      <c r="Q206" s="51">
        <f t="shared" si="17"/>
        <v>39381</v>
      </c>
      <c r="R206" s="51">
        <f t="shared" si="17"/>
        <v>39381</v>
      </c>
      <c r="S206" s="51">
        <f t="shared" si="17"/>
        <v>0</v>
      </c>
      <c r="T206" s="51">
        <f t="shared" si="17"/>
        <v>64100</v>
      </c>
      <c r="U206" s="51">
        <f t="shared" si="17"/>
        <v>64100</v>
      </c>
      <c r="V206" s="51">
        <f t="shared" si="17"/>
        <v>0</v>
      </c>
      <c r="W206" s="51">
        <f t="shared" si="17"/>
        <v>0</v>
      </c>
      <c r="X206" s="51">
        <f t="shared" si="17"/>
        <v>0</v>
      </c>
      <c r="Y206" s="51">
        <f t="shared" si="17"/>
        <v>18284</v>
      </c>
      <c r="Z206" s="51">
        <f>SUM(Z194:Z205)</f>
        <v>18337</v>
      </c>
      <c r="AA206" s="51">
        <f>SUM(AA194:AA205)</f>
        <v>49055</v>
      </c>
      <c r="AB206" s="51">
        <f>SUM(AB194:AB205)</f>
        <v>60982</v>
      </c>
    </row>
    <row r="207" spans="1:28" ht="15" customHeight="1">
      <c r="A207" s="135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6"/>
    </row>
    <row r="208" spans="1:28" ht="15">
      <c r="A208" s="43" t="s">
        <v>249</v>
      </c>
      <c r="B208" s="51">
        <v>164145</v>
      </c>
      <c r="C208" s="51">
        <v>145000</v>
      </c>
      <c r="D208" s="51">
        <v>153000</v>
      </c>
      <c r="E208" s="51">
        <v>2500</v>
      </c>
      <c r="F208" s="51">
        <v>0</v>
      </c>
      <c r="G208" s="51">
        <v>3500</v>
      </c>
      <c r="H208" s="51">
        <v>0</v>
      </c>
      <c r="I208" s="51">
        <v>3518</v>
      </c>
      <c r="J208" s="51">
        <v>0</v>
      </c>
      <c r="K208" s="51">
        <v>116398</v>
      </c>
      <c r="L208" s="51">
        <v>131830</v>
      </c>
      <c r="M208" s="51">
        <v>1500</v>
      </c>
      <c r="N208" s="51">
        <v>1700</v>
      </c>
      <c r="O208" s="51">
        <v>20588</v>
      </c>
      <c r="P208" s="51">
        <v>9621</v>
      </c>
      <c r="Q208" s="51">
        <v>3413</v>
      </c>
      <c r="R208" s="51">
        <v>3413</v>
      </c>
      <c r="S208" s="51">
        <v>0</v>
      </c>
      <c r="T208" s="51">
        <v>9621</v>
      </c>
      <c r="U208" s="51">
        <v>9621</v>
      </c>
      <c r="V208" s="51">
        <v>0</v>
      </c>
      <c r="W208" s="51">
        <v>0</v>
      </c>
      <c r="X208" s="51">
        <v>0</v>
      </c>
      <c r="Y208" s="51">
        <v>135</v>
      </c>
      <c r="Z208" s="51">
        <v>152</v>
      </c>
      <c r="AA208" s="51">
        <v>0</v>
      </c>
      <c r="AB208" s="51">
        <v>1372</v>
      </c>
    </row>
    <row r="209" spans="1:28" ht="15">
      <c r="A209" s="43" t="s">
        <v>250</v>
      </c>
      <c r="B209" s="51">
        <v>140029</v>
      </c>
      <c r="C209" s="51">
        <v>130300</v>
      </c>
      <c r="D209" s="51">
        <v>138000</v>
      </c>
      <c r="E209" s="51">
        <v>6300</v>
      </c>
      <c r="F209" s="51">
        <v>0</v>
      </c>
      <c r="G209" s="51">
        <v>3000</v>
      </c>
      <c r="H209" s="51">
        <v>0</v>
      </c>
      <c r="I209" s="51">
        <v>4050</v>
      </c>
      <c r="J209" s="51">
        <v>0</v>
      </c>
      <c r="K209" s="51">
        <v>59040</v>
      </c>
      <c r="L209" s="51">
        <v>59040</v>
      </c>
      <c r="M209" s="51">
        <v>4300</v>
      </c>
      <c r="N209" s="51">
        <v>0</v>
      </c>
      <c r="O209" s="51">
        <v>2570</v>
      </c>
      <c r="P209" s="51">
        <v>1766</v>
      </c>
      <c r="Q209" s="51">
        <v>2570</v>
      </c>
      <c r="R209" s="51">
        <v>2570</v>
      </c>
      <c r="S209" s="51">
        <v>0</v>
      </c>
      <c r="T209" s="51">
        <v>1766</v>
      </c>
      <c r="U209" s="51">
        <v>1766</v>
      </c>
      <c r="V209" s="51">
        <v>0</v>
      </c>
      <c r="W209" s="51">
        <v>0</v>
      </c>
      <c r="X209" s="51">
        <v>0</v>
      </c>
      <c r="Y209" s="51">
        <v>0</v>
      </c>
      <c r="Z209" s="51">
        <v>0</v>
      </c>
      <c r="AA209" s="51">
        <v>0</v>
      </c>
      <c r="AB209" s="51">
        <v>263</v>
      </c>
    </row>
    <row r="210" spans="1:28" ht="15">
      <c r="A210" s="43" t="s">
        <v>251</v>
      </c>
      <c r="B210" s="51">
        <v>225035</v>
      </c>
      <c r="C210" s="51">
        <v>206000</v>
      </c>
      <c r="D210" s="51">
        <v>220000</v>
      </c>
      <c r="E210" s="51">
        <v>16516.4</v>
      </c>
      <c r="F210" s="51">
        <v>0</v>
      </c>
      <c r="G210" s="51">
        <v>16283</v>
      </c>
      <c r="H210" s="51">
        <v>0</v>
      </c>
      <c r="I210" s="51">
        <v>730</v>
      </c>
      <c r="J210" s="51">
        <v>0</v>
      </c>
      <c r="K210" s="51">
        <v>160600</v>
      </c>
      <c r="L210" s="51">
        <v>156680</v>
      </c>
      <c r="M210" s="51">
        <v>0</v>
      </c>
      <c r="N210" s="51">
        <v>24298</v>
      </c>
      <c r="O210" s="51">
        <v>4676.96</v>
      </c>
      <c r="P210" s="51">
        <v>3633</v>
      </c>
      <c r="Q210" s="51">
        <v>2376</v>
      </c>
      <c r="R210" s="51">
        <v>2376</v>
      </c>
      <c r="S210" s="51">
        <v>0</v>
      </c>
      <c r="T210" s="51">
        <v>3633</v>
      </c>
      <c r="U210" s="51">
        <v>3633</v>
      </c>
      <c r="V210" s="51">
        <v>0</v>
      </c>
      <c r="W210" s="51">
        <v>0</v>
      </c>
      <c r="X210" s="51">
        <v>0</v>
      </c>
      <c r="Y210" s="51">
        <v>200</v>
      </c>
      <c r="Z210" s="51">
        <v>0</v>
      </c>
      <c r="AA210" s="51">
        <v>0</v>
      </c>
      <c r="AB210" s="51">
        <v>1402</v>
      </c>
    </row>
    <row r="211" spans="1:28" ht="15">
      <c r="A211" s="43" t="s">
        <v>252</v>
      </c>
      <c r="B211" s="51">
        <v>89015</v>
      </c>
      <c r="C211" s="51">
        <v>69000</v>
      </c>
      <c r="D211" s="51">
        <v>82000</v>
      </c>
      <c r="E211" s="51">
        <v>5000</v>
      </c>
      <c r="F211" s="51">
        <v>0</v>
      </c>
      <c r="G211" s="51">
        <v>2088</v>
      </c>
      <c r="H211" s="51">
        <v>0</v>
      </c>
      <c r="I211" s="51">
        <v>0</v>
      </c>
      <c r="J211" s="51">
        <v>6158.54</v>
      </c>
      <c r="K211" s="51">
        <v>46819.49</v>
      </c>
      <c r="L211" s="51">
        <v>62310.64</v>
      </c>
      <c r="M211" s="51">
        <v>0</v>
      </c>
      <c r="N211" s="51">
        <v>9345</v>
      </c>
      <c r="O211" s="51">
        <v>2183</v>
      </c>
      <c r="P211" s="51">
        <v>1476</v>
      </c>
      <c r="Q211" s="51">
        <v>994</v>
      </c>
      <c r="R211" s="51">
        <v>994</v>
      </c>
      <c r="S211" s="51">
        <v>0</v>
      </c>
      <c r="T211" s="51">
        <v>1476</v>
      </c>
      <c r="U211" s="51">
        <v>1476</v>
      </c>
      <c r="V211" s="51">
        <v>0</v>
      </c>
      <c r="W211" s="51">
        <v>0</v>
      </c>
      <c r="X211" s="51">
        <v>0</v>
      </c>
      <c r="Y211" s="51">
        <v>692</v>
      </c>
      <c r="Z211" s="51">
        <v>628</v>
      </c>
      <c r="AA211" s="51">
        <v>0</v>
      </c>
      <c r="AB211" s="51">
        <v>4911</v>
      </c>
    </row>
    <row r="212" spans="1:28" ht="15">
      <c r="A212" s="43" t="s">
        <v>253</v>
      </c>
      <c r="B212" s="51">
        <v>72175</v>
      </c>
      <c r="C212" s="51">
        <v>70000</v>
      </c>
      <c r="D212" s="51">
        <v>70000</v>
      </c>
      <c r="E212" s="51">
        <v>10943.7</v>
      </c>
      <c r="F212" s="51">
        <v>0</v>
      </c>
      <c r="G212" s="51">
        <v>15388</v>
      </c>
      <c r="H212" s="51">
        <v>0</v>
      </c>
      <c r="I212" s="51">
        <v>942</v>
      </c>
      <c r="J212" s="51">
        <v>0</v>
      </c>
      <c r="K212" s="51">
        <v>53878</v>
      </c>
      <c r="L212" s="51">
        <v>65809.62</v>
      </c>
      <c r="M212" s="51">
        <v>15651</v>
      </c>
      <c r="N212" s="51">
        <v>0</v>
      </c>
      <c r="O212" s="51">
        <v>2875</v>
      </c>
      <c r="P212" s="51">
        <v>2175</v>
      </c>
      <c r="Q212" s="51">
        <v>2875</v>
      </c>
      <c r="R212" s="51">
        <v>2875</v>
      </c>
      <c r="S212" s="51">
        <v>0</v>
      </c>
      <c r="T212" s="51">
        <v>2175</v>
      </c>
      <c r="U212" s="51">
        <v>2175</v>
      </c>
      <c r="V212" s="51">
        <v>0</v>
      </c>
      <c r="W212" s="51">
        <v>0</v>
      </c>
      <c r="X212" s="51">
        <v>0</v>
      </c>
      <c r="Y212" s="51">
        <v>0</v>
      </c>
      <c r="Z212" s="51">
        <v>0</v>
      </c>
      <c r="AA212" s="51">
        <v>0</v>
      </c>
      <c r="AB212" s="51">
        <v>0</v>
      </c>
    </row>
    <row r="213" spans="1:28" ht="15">
      <c r="A213" s="43" t="s">
        <v>254</v>
      </c>
      <c r="B213" s="51">
        <v>112068</v>
      </c>
      <c r="C213" s="51">
        <v>100000</v>
      </c>
      <c r="D213" s="51">
        <v>110000</v>
      </c>
      <c r="E213" s="51">
        <v>5209</v>
      </c>
      <c r="F213" s="51">
        <v>0</v>
      </c>
      <c r="G213" s="51">
        <v>6000</v>
      </c>
      <c r="H213" s="51">
        <v>0</v>
      </c>
      <c r="I213" s="51">
        <v>1300</v>
      </c>
      <c r="J213" s="51">
        <v>0</v>
      </c>
      <c r="K213" s="51">
        <v>78373.34</v>
      </c>
      <c r="L213" s="51">
        <v>77482.86</v>
      </c>
      <c r="M213" s="51">
        <v>3775.05</v>
      </c>
      <c r="N213" s="51">
        <v>0</v>
      </c>
      <c r="O213" s="51">
        <v>3825</v>
      </c>
      <c r="P213" s="51">
        <v>2068</v>
      </c>
      <c r="Q213" s="51">
        <v>2765</v>
      </c>
      <c r="R213" s="51">
        <v>2765</v>
      </c>
      <c r="S213" s="51">
        <v>0</v>
      </c>
      <c r="T213" s="51">
        <v>2068</v>
      </c>
      <c r="U213" s="51">
        <v>2068</v>
      </c>
      <c r="V213" s="51">
        <v>0</v>
      </c>
      <c r="W213" s="51">
        <v>0</v>
      </c>
      <c r="X213" s="51">
        <v>0</v>
      </c>
      <c r="Y213" s="51">
        <v>0</v>
      </c>
      <c r="Z213" s="51">
        <v>0</v>
      </c>
      <c r="AA213" s="51">
        <v>0</v>
      </c>
      <c r="AB213" s="51">
        <v>0</v>
      </c>
    </row>
    <row r="214" spans="1:28" ht="15">
      <c r="A214" s="43" t="s">
        <v>255</v>
      </c>
      <c r="B214" s="51">
        <v>87274</v>
      </c>
      <c r="C214" s="51">
        <v>78229</v>
      </c>
      <c r="D214" s="51">
        <v>83248</v>
      </c>
      <c r="E214" s="51">
        <v>3339</v>
      </c>
      <c r="F214" s="51">
        <v>0</v>
      </c>
      <c r="G214" s="51">
        <v>3400</v>
      </c>
      <c r="H214" s="51">
        <v>0</v>
      </c>
      <c r="I214" s="51">
        <v>0</v>
      </c>
      <c r="J214" s="51">
        <v>0</v>
      </c>
      <c r="K214" s="51">
        <v>51978</v>
      </c>
      <c r="L214" s="51">
        <v>63543.32</v>
      </c>
      <c r="M214" s="51">
        <v>0</v>
      </c>
      <c r="N214" s="51">
        <v>0</v>
      </c>
      <c r="O214" s="51">
        <v>2853</v>
      </c>
      <c r="P214" s="51">
        <v>4026</v>
      </c>
      <c r="Q214" s="51">
        <v>2853</v>
      </c>
      <c r="R214" s="51">
        <v>2853</v>
      </c>
      <c r="S214" s="51">
        <v>0</v>
      </c>
      <c r="T214" s="51">
        <v>4026</v>
      </c>
      <c r="U214" s="51">
        <v>4026</v>
      </c>
      <c r="V214" s="51">
        <v>0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1">
        <v>0</v>
      </c>
    </row>
    <row r="215" spans="1:28" ht="15">
      <c r="A215" s="43" t="s">
        <v>256</v>
      </c>
      <c r="B215" s="51">
        <v>443919</v>
      </c>
      <c r="C215" s="51">
        <v>370000</v>
      </c>
      <c r="D215" s="51">
        <v>380000</v>
      </c>
      <c r="E215" s="51">
        <v>8211</v>
      </c>
      <c r="F215" s="51">
        <v>0</v>
      </c>
      <c r="G215" s="51">
        <v>9197</v>
      </c>
      <c r="H215" s="51">
        <v>1163</v>
      </c>
      <c r="I215" s="51">
        <v>2182.6</v>
      </c>
      <c r="J215" s="51">
        <v>0</v>
      </c>
      <c r="K215" s="51">
        <v>337561</v>
      </c>
      <c r="L215" s="51">
        <v>343500</v>
      </c>
      <c r="M215" s="51">
        <v>0</v>
      </c>
      <c r="N215" s="51">
        <v>0</v>
      </c>
      <c r="O215" s="51">
        <v>50945.9</v>
      </c>
      <c r="P215" s="51">
        <v>54980</v>
      </c>
      <c r="Q215" s="51">
        <v>12310</v>
      </c>
      <c r="R215" s="51">
        <v>12310</v>
      </c>
      <c r="S215" s="51">
        <v>0</v>
      </c>
      <c r="T215" s="51">
        <v>14980</v>
      </c>
      <c r="U215" s="51">
        <v>14915</v>
      </c>
      <c r="V215" s="51">
        <v>65</v>
      </c>
      <c r="W215" s="51">
        <v>35000</v>
      </c>
      <c r="X215" s="51">
        <v>40000</v>
      </c>
      <c r="Y215" s="51">
        <v>500</v>
      </c>
      <c r="Z215" s="51">
        <v>3150</v>
      </c>
      <c r="AA215" s="51">
        <v>0</v>
      </c>
      <c r="AB215" s="51">
        <v>5789</v>
      </c>
    </row>
    <row r="216" spans="1:28" ht="15">
      <c r="A216" s="43" t="s">
        <v>257</v>
      </c>
      <c r="B216" s="51">
        <f>SUM(B208:B215)</f>
        <v>1333660</v>
      </c>
      <c r="C216" s="51">
        <v>1168529</v>
      </c>
      <c r="D216" s="51">
        <f aca="true" t="shared" si="18" ref="D216:AB216">SUM(D208:D215)</f>
        <v>1236248</v>
      </c>
      <c r="E216" s="51">
        <f>SUM(E208:E215)</f>
        <v>58019.100000000006</v>
      </c>
      <c r="F216" s="51">
        <f t="shared" si="18"/>
        <v>0</v>
      </c>
      <c r="G216" s="51">
        <f t="shared" si="18"/>
        <v>58856</v>
      </c>
      <c r="H216" s="51">
        <f t="shared" si="18"/>
        <v>1163</v>
      </c>
      <c r="I216" s="51">
        <f t="shared" si="18"/>
        <v>12722.6</v>
      </c>
      <c r="J216" s="51">
        <f t="shared" si="18"/>
        <v>6158.54</v>
      </c>
      <c r="K216" s="51">
        <f t="shared" si="18"/>
        <v>904647.83</v>
      </c>
      <c r="L216" s="51">
        <f t="shared" si="18"/>
        <v>960196.44</v>
      </c>
      <c r="M216" s="51">
        <f t="shared" si="18"/>
        <v>25226.05</v>
      </c>
      <c r="N216" s="51">
        <f t="shared" si="18"/>
        <v>35343</v>
      </c>
      <c r="O216" s="51">
        <f t="shared" si="18"/>
        <v>90516.86</v>
      </c>
      <c r="P216" s="51">
        <f>SUM(P208:P215)</f>
        <v>79745</v>
      </c>
      <c r="Q216" s="51">
        <f t="shared" si="18"/>
        <v>30156</v>
      </c>
      <c r="R216" s="51">
        <f t="shared" si="18"/>
        <v>30156</v>
      </c>
      <c r="S216" s="51">
        <f t="shared" si="18"/>
        <v>0</v>
      </c>
      <c r="T216" s="51">
        <f t="shared" si="18"/>
        <v>39745</v>
      </c>
      <c r="U216" s="51">
        <f t="shared" si="18"/>
        <v>39680</v>
      </c>
      <c r="V216" s="51">
        <v>65</v>
      </c>
      <c r="W216" s="51">
        <f t="shared" si="18"/>
        <v>35000</v>
      </c>
      <c r="X216" s="51">
        <f t="shared" si="18"/>
        <v>40000</v>
      </c>
      <c r="Y216" s="51">
        <f t="shared" si="18"/>
        <v>1527</v>
      </c>
      <c r="Z216" s="51">
        <f t="shared" si="18"/>
        <v>3930</v>
      </c>
      <c r="AA216" s="51">
        <f t="shared" si="18"/>
        <v>0</v>
      </c>
      <c r="AB216" s="51">
        <f t="shared" si="18"/>
        <v>13737</v>
      </c>
    </row>
    <row r="217" spans="1:28" ht="15" customHeight="1">
      <c r="A217" s="135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6"/>
    </row>
    <row r="218" spans="1:28" ht="15">
      <c r="A218" s="43" t="s">
        <v>258</v>
      </c>
      <c r="B218" s="51">
        <v>50567</v>
      </c>
      <c r="C218" s="51">
        <v>34307</v>
      </c>
      <c r="D218" s="51">
        <v>48868</v>
      </c>
      <c r="E218" s="51">
        <v>7300</v>
      </c>
      <c r="F218" s="51">
        <v>0</v>
      </c>
      <c r="G218" s="51">
        <v>8200</v>
      </c>
      <c r="H218" s="51">
        <v>0</v>
      </c>
      <c r="I218" s="51">
        <v>0</v>
      </c>
      <c r="J218" s="51">
        <v>0</v>
      </c>
      <c r="K218" s="51">
        <v>21090</v>
      </c>
      <c r="L218" s="51">
        <v>37633</v>
      </c>
      <c r="M218" s="51">
        <v>5917</v>
      </c>
      <c r="N218" s="51">
        <v>3035</v>
      </c>
      <c r="O218" s="51">
        <v>2020</v>
      </c>
      <c r="P218" s="51">
        <v>1472</v>
      </c>
      <c r="Q218" s="51">
        <v>2020</v>
      </c>
      <c r="R218" s="51">
        <v>2020</v>
      </c>
      <c r="S218" s="51">
        <v>0</v>
      </c>
      <c r="T218" s="51">
        <v>1472</v>
      </c>
      <c r="U218" s="51">
        <v>1472</v>
      </c>
      <c r="V218" s="51">
        <v>0</v>
      </c>
      <c r="W218" s="51">
        <v>0</v>
      </c>
      <c r="X218" s="51">
        <v>0</v>
      </c>
      <c r="Y218" s="51">
        <v>372</v>
      </c>
      <c r="Z218" s="51">
        <v>227</v>
      </c>
      <c r="AA218" s="51">
        <v>0</v>
      </c>
      <c r="AB218" s="51">
        <v>0</v>
      </c>
    </row>
    <row r="219" spans="1:28" ht="15">
      <c r="A219" s="43" t="s">
        <v>259</v>
      </c>
      <c r="B219" s="51">
        <v>64423</v>
      </c>
      <c r="C219" s="51">
        <v>55000</v>
      </c>
      <c r="D219" s="51">
        <v>60547.03</v>
      </c>
      <c r="E219" s="51">
        <v>2000</v>
      </c>
      <c r="F219" s="51">
        <v>0</v>
      </c>
      <c r="G219" s="51">
        <v>2000</v>
      </c>
      <c r="H219" s="51">
        <v>0</v>
      </c>
      <c r="I219" s="51">
        <v>152</v>
      </c>
      <c r="J219" s="51">
        <v>60</v>
      </c>
      <c r="K219" s="51">
        <v>26504</v>
      </c>
      <c r="L219" s="51">
        <v>35455.15</v>
      </c>
      <c r="M219" s="51">
        <v>0</v>
      </c>
      <c r="N219" s="51">
        <v>0</v>
      </c>
      <c r="O219" s="51">
        <v>2704</v>
      </c>
      <c r="P219" s="51">
        <v>3876</v>
      </c>
      <c r="Q219" s="51">
        <v>2704</v>
      </c>
      <c r="R219" s="51">
        <v>2704</v>
      </c>
      <c r="S219" s="51">
        <v>0</v>
      </c>
      <c r="T219" s="51">
        <v>3876</v>
      </c>
      <c r="U219" s="51">
        <v>3876</v>
      </c>
      <c r="V219" s="51">
        <v>0</v>
      </c>
      <c r="W219" s="51">
        <v>0</v>
      </c>
      <c r="X219" s="51">
        <v>0</v>
      </c>
      <c r="Y219" s="51">
        <v>0</v>
      </c>
      <c r="Z219" s="51">
        <v>0</v>
      </c>
      <c r="AA219" s="51">
        <v>0</v>
      </c>
      <c r="AB219" s="51">
        <v>0</v>
      </c>
    </row>
    <row r="220" spans="1:28" ht="15">
      <c r="A220" s="43" t="s">
        <v>260</v>
      </c>
      <c r="B220" s="51">
        <v>115158</v>
      </c>
      <c r="C220" s="51">
        <v>100000</v>
      </c>
      <c r="D220" s="51">
        <v>106000</v>
      </c>
      <c r="E220" s="51">
        <v>5000</v>
      </c>
      <c r="F220" s="51">
        <v>0</v>
      </c>
      <c r="G220" s="51">
        <v>5000</v>
      </c>
      <c r="H220" s="51">
        <v>0</v>
      </c>
      <c r="I220" s="51">
        <v>0</v>
      </c>
      <c r="J220" s="51">
        <v>0</v>
      </c>
      <c r="K220" s="51">
        <v>91993</v>
      </c>
      <c r="L220" s="51">
        <v>92898</v>
      </c>
      <c r="M220" s="51">
        <v>0</v>
      </c>
      <c r="N220" s="51">
        <v>0</v>
      </c>
      <c r="O220" s="51">
        <v>1581</v>
      </c>
      <c r="P220" s="51">
        <v>2366</v>
      </c>
      <c r="Q220" s="51">
        <v>1581</v>
      </c>
      <c r="R220" s="51">
        <v>1581</v>
      </c>
      <c r="S220" s="51">
        <v>0</v>
      </c>
      <c r="T220" s="51">
        <v>2366</v>
      </c>
      <c r="U220" s="51">
        <v>2366</v>
      </c>
      <c r="V220" s="51">
        <v>0</v>
      </c>
      <c r="W220" s="51">
        <v>0</v>
      </c>
      <c r="X220" s="51">
        <v>0</v>
      </c>
      <c r="Y220" s="51">
        <v>1120</v>
      </c>
      <c r="Z220" s="51">
        <v>292</v>
      </c>
      <c r="AA220" s="51">
        <v>4000</v>
      </c>
      <c r="AB220" s="51">
        <v>6500</v>
      </c>
    </row>
    <row r="221" spans="1:28" ht="15">
      <c r="A221" s="43" t="s">
        <v>261</v>
      </c>
      <c r="B221" s="51">
        <v>62343</v>
      </c>
      <c r="C221" s="51">
        <v>67015</v>
      </c>
      <c r="D221" s="51">
        <v>62343</v>
      </c>
      <c r="E221" s="51">
        <v>4500</v>
      </c>
      <c r="F221" s="51">
        <v>0</v>
      </c>
      <c r="G221" s="51">
        <v>5000</v>
      </c>
      <c r="H221" s="51">
        <v>0</v>
      </c>
      <c r="I221" s="51"/>
      <c r="J221" s="51"/>
      <c r="K221" s="51">
        <v>36000</v>
      </c>
      <c r="L221" s="51">
        <v>31690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51">
        <v>0</v>
      </c>
      <c r="V221" s="51">
        <v>0</v>
      </c>
      <c r="W221" s="51">
        <v>0</v>
      </c>
      <c r="X221" s="51">
        <v>0</v>
      </c>
      <c r="Y221" s="51">
        <v>0</v>
      </c>
      <c r="Z221" s="51">
        <v>0</v>
      </c>
      <c r="AA221" s="51">
        <v>0</v>
      </c>
      <c r="AB221" s="51">
        <v>0</v>
      </c>
    </row>
    <row r="222" spans="1:28" ht="15">
      <c r="A222" s="43" t="s">
        <v>262</v>
      </c>
      <c r="B222" s="51">
        <v>352218</v>
      </c>
      <c r="C222" s="51">
        <v>325000</v>
      </c>
      <c r="D222" s="51">
        <v>330000</v>
      </c>
      <c r="E222" s="51">
        <v>15463</v>
      </c>
      <c r="F222" s="51">
        <v>0</v>
      </c>
      <c r="G222" s="51">
        <v>28318</v>
      </c>
      <c r="H222" s="51">
        <v>0</v>
      </c>
      <c r="I222" s="51">
        <v>6960</v>
      </c>
      <c r="J222" s="51">
        <v>2306</v>
      </c>
      <c r="K222" s="51">
        <v>224730</v>
      </c>
      <c r="L222" s="51">
        <v>206960</v>
      </c>
      <c r="M222" s="51">
        <v>700</v>
      </c>
      <c r="N222" s="51">
        <v>4060</v>
      </c>
      <c r="O222" s="51">
        <v>5343</v>
      </c>
      <c r="P222" s="51">
        <v>7693</v>
      </c>
      <c r="Q222" s="51">
        <v>5343</v>
      </c>
      <c r="R222" s="51">
        <v>5343</v>
      </c>
      <c r="S222" s="51">
        <v>0</v>
      </c>
      <c r="T222" s="51">
        <v>7693</v>
      </c>
      <c r="U222" s="51">
        <v>7693</v>
      </c>
      <c r="V222" s="51">
        <v>0</v>
      </c>
      <c r="W222" s="51">
        <v>0</v>
      </c>
      <c r="X222" s="51">
        <v>0</v>
      </c>
      <c r="Y222" s="51">
        <v>13995</v>
      </c>
      <c r="Z222" s="51">
        <v>14525</v>
      </c>
      <c r="AA222" s="51">
        <v>0</v>
      </c>
      <c r="AB222" s="51">
        <v>0</v>
      </c>
    </row>
    <row r="223" spans="1:28" ht="15">
      <c r="A223" s="43" t="s">
        <v>263</v>
      </c>
      <c r="B223" s="51">
        <v>456257</v>
      </c>
      <c r="C223" s="51">
        <v>408313.66</v>
      </c>
      <c r="D223" s="51">
        <v>448565.65</v>
      </c>
      <c r="E223" s="51">
        <v>23890.2</v>
      </c>
      <c r="F223" s="51">
        <v>0</v>
      </c>
      <c r="G223" s="51">
        <v>21762.18</v>
      </c>
      <c r="H223" s="51">
        <v>0</v>
      </c>
      <c r="I223" s="51">
        <v>5093.72</v>
      </c>
      <c r="J223" s="51">
        <v>0</v>
      </c>
      <c r="K223" s="51">
        <v>306557.05</v>
      </c>
      <c r="L223" s="51">
        <v>349943.88</v>
      </c>
      <c r="M223" s="51">
        <v>3800</v>
      </c>
      <c r="N223" s="51">
        <v>442.8</v>
      </c>
      <c r="O223" s="51">
        <v>4572</v>
      </c>
      <c r="P223" s="51">
        <v>6851</v>
      </c>
      <c r="Q223" s="51">
        <v>4572</v>
      </c>
      <c r="R223" s="51">
        <v>4572</v>
      </c>
      <c r="S223" s="51">
        <v>0</v>
      </c>
      <c r="T223" s="51">
        <v>6851</v>
      </c>
      <c r="U223" s="51">
        <v>6851</v>
      </c>
      <c r="V223" s="51">
        <v>0</v>
      </c>
      <c r="W223" s="51">
        <v>0</v>
      </c>
      <c r="X223" s="51">
        <v>0</v>
      </c>
      <c r="Y223" s="51">
        <v>0</v>
      </c>
      <c r="Z223" s="51">
        <v>0</v>
      </c>
      <c r="AA223" s="51">
        <v>0</v>
      </c>
      <c r="AB223" s="51">
        <v>840</v>
      </c>
    </row>
    <row r="224" spans="1:28" ht="15">
      <c r="A224" s="43" t="s">
        <v>264</v>
      </c>
      <c r="B224" s="51">
        <v>58039</v>
      </c>
      <c r="C224" s="51">
        <v>58650</v>
      </c>
      <c r="D224" s="51">
        <v>57000</v>
      </c>
      <c r="E224" s="51">
        <v>4500</v>
      </c>
      <c r="F224" s="51">
        <v>0</v>
      </c>
      <c r="G224" s="51">
        <v>3500</v>
      </c>
      <c r="H224" s="51">
        <v>0</v>
      </c>
      <c r="I224" s="51">
        <v>0</v>
      </c>
      <c r="J224" s="51">
        <v>0</v>
      </c>
      <c r="K224" s="51">
        <v>31500</v>
      </c>
      <c r="L224" s="51">
        <v>32500</v>
      </c>
      <c r="M224" s="51">
        <v>0</v>
      </c>
      <c r="N224" s="51">
        <v>0</v>
      </c>
      <c r="O224" s="51">
        <v>35855</v>
      </c>
      <c r="P224" s="51">
        <v>1039</v>
      </c>
      <c r="Q224" s="51">
        <v>35855</v>
      </c>
      <c r="R224" s="51">
        <v>855</v>
      </c>
      <c r="S224" s="51">
        <v>0</v>
      </c>
      <c r="T224" s="103">
        <v>1039</v>
      </c>
      <c r="U224" s="103">
        <v>1039</v>
      </c>
      <c r="V224" s="51">
        <v>0</v>
      </c>
      <c r="W224" s="51">
        <v>0</v>
      </c>
      <c r="X224" s="51">
        <v>0</v>
      </c>
      <c r="Y224" s="51">
        <v>0</v>
      </c>
      <c r="Z224" s="51">
        <v>0</v>
      </c>
      <c r="AA224" s="51">
        <v>0</v>
      </c>
      <c r="AB224" s="51">
        <v>0</v>
      </c>
    </row>
    <row r="225" spans="1:28" ht="15">
      <c r="A225" s="43" t="s">
        <v>265</v>
      </c>
      <c r="B225" s="51">
        <f>SUM(B218:B224)</f>
        <v>1159005</v>
      </c>
      <c r="C225" s="51">
        <f aca="true" t="shared" si="19" ref="C225:AB225">SUM(C218:C224)</f>
        <v>1048285.6599999999</v>
      </c>
      <c r="D225" s="51">
        <f>SUM(D218:D224)</f>
        <v>1113323.6800000002</v>
      </c>
      <c r="E225" s="51">
        <f t="shared" si="19"/>
        <v>62653.2</v>
      </c>
      <c r="F225" s="51">
        <f t="shared" si="19"/>
        <v>0</v>
      </c>
      <c r="G225" s="51">
        <f t="shared" si="19"/>
        <v>73780.18</v>
      </c>
      <c r="H225" s="51">
        <f t="shared" si="19"/>
        <v>0</v>
      </c>
      <c r="I225" s="51">
        <f t="shared" si="19"/>
        <v>12205.720000000001</v>
      </c>
      <c r="J225" s="51">
        <f t="shared" si="19"/>
        <v>2366</v>
      </c>
      <c r="K225" s="51">
        <f t="shared" si="19"/>
        <v>738374.05</v>
      </c>
      <c r="L225" s="51">
        <f t="shared" si="19"/>
        <v>787080.03</v>
      </c>
      <c r="M225" s="51">
        <f t="shared" si="19"/>
        <v>10417</v>
      </c>
      <c r="N225" s="51">
        <f t="shared" si="19"/>
        <v>7537.8</v>
      </c>
      <c r="O225" s="51">
        <f t="shared" si="19"/>
        <v>52075</v>
      </c>
      <c r="P225" s="51">
        <f t="shared" si="19"/>
        <v>23297</v>
      </c>
      <c r="Q225" s="51">
        <f t="shared" si="19"/>
        <v>52075</v>
      </c>
      <c r="R225" s="51">
        <f t="shared" si="19"/>
        <v>17075</v>
      </c>
      <c r="S225" s="51">
        <f t="shared" si="19"/>
        <v>0</v>
      </c>
      <c r="T225" s="51">
        <f t="shared" si="19"/>
        <v>23297</v>
      </c>
      <c r="U225" s="51">
        <f t="shared" si="19"/>
        <v>23297</v>
      </c>
      <c r="V225" s="51">
        <f t="shared" si="19"/>
        <v>0</v>
      </c>
      <c r="W225" s="51">
        <f t="shared" si="19"/>
        <v>0</v>
      </c>
      <c r="X225" s="51">
        <f t="shared" si="19"/>
        <v>0</v>
      </c>
      <c r="Y225" s="51">
        <f t="shared" si="19"/>
        <v>15487</v>
      </c>
      <c r="Z225" s="51">
        <f t="shared" si="19"/>
        <v>15044</v>
      </c>
      <c r="AA225" s="51">
        <f t="shared" si="19"/>
        <v>4000</v>
      </c>
      <c r="AB225" s="51">
        <f t="shared" si="19"/>
        <v>7340</v>
      </c>
    </row>
    <row r="226" spans="1:28" ht="15" customHeight="1">
      <c r="A226" s="135"/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6"/>
    </row>
    <row r="227" spans="1:28" ht="15">
      <c r="A227" s="43" t="s">
        <v>266</v>
      </c>
      <c r="B227" s="119">
        <v>133513</v>
      </c>
      <c r="C227" s="119">
        <v>130000</v>
      </c>
      <c r="D227" s="119">
        <v>131000</v>
      </c>
      <c r="E227" s="119">
        <v>9978</v>
      </c>
      <c r="F227" s="119">
        <v>0</v>
      </c>
      <c r="G227" s="119">
        <v>7332</v>
      </c>
      <c r="H227" s="119">
        <v>0</v>
      </c>
      <c r="I227" s="119">
        <v>820</v>
      </c>
      <c r="J227" s="119">
        <v>1143</v>
      </c>
      <c r="K227" s="119">
        <v>82184</v>
      </c>
      <c r="L227" s="119">
        <v>87445</v>
      </c>
      <c r="M227" s="119">
        <v>4320</v>
      </c>
      <c r="N227" s="119">
        <v>143</v>
      </c>
      <c r="O227" s="119">
        <v>1545</v>
      </c>
      <c r="P227" s="119">
        <v>2297</v>
      </c>
      <c r="Q227" s="119">
        <v>1545</v>
      </c>
      <c r="R227" s="119">
        <v>1545</v>
      </c>
      <c r="S227" s="119">
        <v>0</v>
      </c>
      <c r="T227" s="119">
        <v>2297</v>
      </c>
      <c r="U227" s="119">
        <v>2297</v>
      </c>
      <c r="V227" s="119">
        <v>0</v>
      </c>
      <c r="W227" s="119">
        <v>0</v>
      </c>
      <c r="X227" s="119">
        <v>0</v>
      </c>
      <c r="Y227" s="119">
        <v>0</v>
      </c>
      <c r="Z227" s="119">
        <v>216</v>
      </c>
      <c r="AA227" s="119">
        <v>0</v>
      </c>
      <c r="AB227" s="119">
        <v>0</v>
      </c>
    </row>
    <row r="228" spans="1:28" ht="15">
      <c r="A228" s="43" t="s">
        <v>267</v>
      </c>
      <c r="B228" s="119">
        <v>59180</v>
      </c>
      <c r="C228" s="119">
        <v>52000</v>
      </c>
      <c r="D228" s="119">
        <v>58000</v>
      </c>
      <c r="E228" s="119">
        <v>4000</v>
      </c>
      <c r="F228" s="119">
        <v>0</v>
      </c>
      <c r="G228" s="119">
        <v>4200</v>
      </c>
      <c r="H228" s="119">
        <v>0</v>
      </c>
      <c r="I228" s="119">
        <v>1900</v>
      </c>
      <c r="J228" s="119">
        <v>3371</v>
      </c>
      <c r="K228" s="119">
        <v>44518</v>
      </c>
      <c r="L228" s="119">
        <v>37044</v>
      </c>
      <c r="M228" s="119">
        <v>5033</v>
      </c>
      <c r="N228" s="119">
        <v>0</v>
      </c>
      <c r="O228" s="119">
        <v>716</v>
      </c>
      <c r="P228" s="119">
        <v>1070</v>
      </c>
      <c r="Q228" s="119">
        <v>716</v>
      </c>
      <c r="R228" s="119">
        <v>716</v>
      </c>
      <c r="S228" s="119">
        <v>0</v>
      </c>
      <c r="T228" s="119">
        <v>1070</v>
      </c>
      <c r="U228" s="119">
        <v>1070</v>
      </c>
      <c r="V228" s="119">
        <v>0</v>
      </c>
      <c r="W228" s="119">
        <v>0</v>
      </c>
      <c r="X228" s="119">
        <v>0</v>
      </c>
      <c r="Y228" s="119">
        <v>0</v>
      </c>
      <c r="Z228" s="119">
        <v>0</v>
      </c>
      <c r="AA228" s="119">
        <v>0</v>
      </c>
      <c r="AB228" s="119">
        <v>110</v>
      </c>
    </row>
    <row r="229" spans="1:28" ht="15">
      <c r="A229" s="43" t="s">
        <v>268</v>
      </c>
      <c r="B229" s="119">
        <v>148859</v>
      </c>
      <c r="C229" s="119">
        <v>140000</v>
      </c>
      <c r="D229" s="119">
        <v>145000</v>
      </c>
      <c r="E229" s="119">
        <v>10000</v>
      </c>
      <c r="F229" s="119">
        <v>0</v>
      </c>
      <c r="G229" s="119">
        <v>10240</v>
      </c>
      <c r="H229" s="119">
        <v>0</v>
      </c>
      <c r="I229" s="119">
        <v>122</v>
      </c>
      <c r="J229" s="119">
        <v>569</v>
      </c>
      <c r="K229" s="119">
        <v>91000</v>
      </c>
      <c r="L229" s="119">
        <v>95000</v>
      </c>
      <c r="M229" s="119">
        <v>261</v>
      </c>
      <c r="N229" s="119">
        <v>222</v>
      </c>
      <c r="O229" s="119">
        <v>2552</v>
      </c>
      <c r="P229" s="119">
        <v>3859</v>
      </c>
      <c r="Q229" s="119">
        <v>2552</v>
      </c>
      <c r="R229" s="119">
        <v>2552</v>
      </c>
      <c r="S229" s="119">
        <v>0</v>
      </c>
      <c r="T229" s="119">
        <v>3859</v>
      </c>
      <c r="U229" s="119">
        <v>3859</v>
      </c>
      <c r="V229" s="119">
        <v>0</v>
      </c>
      <c r="W229" s="119">
        <v>0</v>
      </c>
      <c r="X229" s="119">
        <v>0</v>
      </c>
      <c r="Y229" s="119">
        <v>2528</v>
      </c>
      <c r="Z229" s="119">
        <v>0</v>
      </c>
      <c r="AA229" s="119">
        <v>0</v>
      </c>
      <c r="AB229" s="119">
        <v>0</v>
      </c>
    </row>
    <row r="230" spans="1:28" ht="15">
      <c r="A230" s="43" t="s">
        <v>269</v>
      </c>
      <c r="B230" s="119">
        <v>320896</v>
      </c>
      <c r="C230" s="119">
        <v>296943</v>
      </c>
      <c r="D230" s="119">
        <v>300000</v>
      </c>
      <c r="E230" s="119">
        <v>24298</v>
      </c>
      <c r="F230" s="119">
        <v>0</v>
      </c>
      <c r="G230" s="119">
        <v>25002</v>
      </c>
      <c r="H230" s="119">
        <v>0</v>
      </c>
      <c r="I230" s="119">
        <v>4145</v>
      </c>
      <c r="J230" s="119">
        <v>21000</v>
      </c>
      <c r="K230" s="119">
        <v>168764</v>
      </c>
      <c r="L230" s="119">
        <v>173129</v>
      </c>
      <c r="M230" s="119">
        <v>20108</v>
      </c>
      <c r="N230" s="119">
        <v>0</v>
      </c>
      <c r="O230" s="119">
        <v>2763</v>
      </c>
      <c r="P230" s="119">
        <v>4210</v>
      </c>
      <c r="Q230" s="119">
        <v>2763</v>
      </c>
      <c r="R230" s="119">
        <v>2763</v>
      </c>
      <c r="S230" s="119">
        <v>0</v>
      </c>
      <c r="T230" s="119">
        <v>4210</v>
      </c>
      <c r="U230" s="119">
        <v>4210</v>
      </c>
      <c r="V230" s="119">
        <v>0</v>
      </c>
      <c r="W230" s="119">
        <v>0</v>
      </c>
      <c r="X230" s="119">
        <v>0</v>
      </c>
      <c r="Y230" s="119">
        <v>0</v>
      </c>
      <c r="Z230" s="119">
        <v>16686</v>
      </c>
      <c r="AA230" s="119">
        <v>0</v>
      </c>
      <c r="AB230" s="119">
        <v>0</v>
      </c>
    </row>
    <row r="231" spans="1:28" ht="15">
      <c r="A231" s="43" t="s">
        <v>270</v>
      </c>
      <c r="B231" s="119">
        <v>983742</v>
      </c>
      <c r="C231" s="119">
        <v>895000</v>
      </c>
      <c r="D231" s="119">
        <v>895000</v>
      </c>
      <c r="E231" s="119">
        <v>48803</v>
      </c>
      <c r="F231" s="119">
        <v>1197</v>
      </c>
      <c r="G231" s="119">
        <v>80225</v>
      </c>
      <c r="H231" s="119">
        <v>301</v>
      </c>
      <c r="I231" s="119">
        <v>12875</v>
      </c>
      <c r="J231" s="119">
        <v>23490</v>
      </c>
      <c r="K231" s="119">
        <v>577172</v>
      </c>
      <c r="L231" s="119">
        <v>650032</v>
      </c>
      <c r="M231" s="119">
        <v>60195</v>
      </c>
      <c r="N231" s="119">
        <v>16368</v>
      </c>
      <c r="O231" s="119">
        <v>14153</v>
      </c>
      <c r="P231" s="119">
        <v>73401</v>
      </c>
      <c r="Q231" s="119">
        <v>14153</v>
      </c>
      <c r="R231" s="119">
        <v>14153</v>
      </c>
      <c r="S231" s="119">
        <v>0</v>
      </c>
      <c r="T231" s="119">
        <v>23401</v>
      </c>
      <c r="U231" s="119">
        <v>23401</v>
      </c>
      <c r="V231" s="119">
        <v>0</v>
      </c>
      <c r="W231" s="119">
        <v>55000</v>
      </c>
      <c r="X231" s="119">
        <v>50000</v>
      </c>
      <c r="Y231" s="119">
        <v>11724</v>
      </c>
      <c r="Z231" s="119">
        <v>15341</v>
      </c>
      <c r="AA231" s="119">
        <v>0</v>
      </c>
      <c r="AB231" s="119">
        <v>0</v>
      </c>
    </row>
    <row r="232" spans="1:28" ht="15">
      <c r="A232" s="45" t="s">
        <v>271</v>
      </c>
      <c r="B232" s="51">
        <v>1646190</v>
      </c>
      <c r="C232" s="51">
        <v>1513943</v>
      </c>
      <c r="D232" s="51">
        <v>1529000</v>
      </c>
      <c r="E232" s="51">
        <v>97079</v>
      </c>
      <c r="F232" s="51">
        <v>1197</v>
      </c>
      <c r="G232" s="51">
        <v>126999</v>
      </c>
      <c r="H232" s="51">
        <v>301</v>
      </c>
      <c r="I232" s="51">
        <v>19862</v>
      </c>
      <c r="J232" s="51">
        <v>49573</v>
      </c>
      <c r="K232" s="51">
        <v>963638</v>
      </c>
      <c r="L232" s="51">
        <v>1042650</v>
      </c>
      <c r="M232" s="51">
        <v>89917</v>
      </c>
      <c r="N232" s="51">
        <v>16733</v>
      </c>
      <c r="O232" s="51">
        <v>21729</v>
      </c>
      <c r="P232" s="51">
        <v>84837</v>
      </c>
      <c r="Q232" s="51">
        <v>21729</v>
      </c>
      <c r="R232" s="51">
        <v>21729</v>
      </c>
      <c r="S232" s="51">
        <v>0</v>
      </c>
      <c r="T232" s="51">
        <v>34837</v>
      </c>
      <c r="U232" s="51">
        <v>34837</v>
      </c>
      <c r="V232" s="51">
        <v>0</v>
      </c>
      <c r="W232" s="51">
        <v>55000</v>
      </c>
      <c r="X232" s="51">
        <v>50000</v>
      </c>
      <c r="Y232" s="51">
        <v>14252</v>
      </c>
      <c r="Z232" s="51">
        <v>32243</v>
      </c>
      <c r="AA232" s="51">
        <v>0</v>
      </c>
      <c r="AB232" s="51">
        <v>110</v>
      </c>
    </row>
    <row r="233" spans="1:28" ht="15" customHeight="1">
      <c r="A233" s="135"/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6"/>
    </row>
    <row r="234" spans="1:28" ht="15">
      <c r="A234" s="43" t="s">
        <v>272</v>
      </c>
      <c r="B234" s="51">
        <v>66241</v>
      </c>
      <c r="C234" s="51">
        <v>62000</v>
      </c>
      <c r="D234" s="51">
        <v>64000</v>
      </c>
      <c r="E234" s="51">
        <v>5131</v>
      </c>
      <c r="F234" s="51">
        <v>0</v>
      </c>
      <c r="G234" s="51">
        <v>5764</v>
      </c>
      <c r="H234" s="51">
        <v>69</v>
      </c>
      <c r="I234" s="51">
        <v>1680</v>
      </c>
      <c r="J234" s="51">
        <v>0</v>
      </c>
      <c r="K234" s="51">
        <v>37443</v>
      </c>
      <c r="L234" s="51">
        <v>40483</v>
      </c>
      <c r="M234" s="51">
        <v>0</v>
      </c>
      <c r="N234" s="51">
        <v>0</v>
      </c>
      <c r="O234" s="51">
        <v>822</v>
      </c>
      <c r="P234" s="51">
        <v>1233</v>
      </c>
      <c r="Q234" s="51">
        <v>822</v>
      </c>
      <c r="R234" s="51">
        <v>822</v>
      </c>
      <c r="S234" s="51">
        <v>0</v>
      </c>
      <c r="T234" s="51">
        <v>1233</v>
      </c>
      <c r="U234" s="51">
        <v>1233</v>
      </c>
      <c r="V234" s="51">
        <v>0</v>
      </c>
      <c r="W234" s="51">
        <v>0</v>
      </c>
      <c r="X234" s="51">
        <v>0</v>
      </c>
      <c r="Y234" s="51">
        <v>0</v>
      </c>
      <c r="Z234" s="51">
        <v>86</v>
      </c>
      <c r="AA234" s="51">
        <v>0</v>
      </c>
      <c r="AB234" s="51">
        <v>922</v>
      </c>
    </row>
    <row r="235" spans="1:28" ht="15">
      <c r="A235" s="43" t="s">
        <v>273</v>
      </c>
      <c r="B235" s="51">
        <v>52809</v>
      </c>
      <c r="C235" s="51">
        <v>55948</v>
      </c>
      <c r="D235" s="51">
        <v>49043</v>
      </c>
      <c r="E235" s="51">
        <v>2002</v>
      </c>
      <c r="F235" s="51">
        <v>0</v>
      </c>
      <c r="G235" s="51">
        <v>2012</v>
      </c>
      <c r="H235" s="51">
        <v>0</v>
      </c>
      <c r="I235" s="51">
        <v>0</v>
      </c>
      <c r="J235" s="51">
        <v>0</v>
      </c>
      <c r="K235" s="51">
        <v>36824</v>
      </c>
      <c r="L235" s="51">
        <v>38446</v>
      </c>
      <c r="M235" s="51">
        <v>0</v>
      </c>
      <c r="N235" s="51">
        <v>0</v>
      </c>
      <c r="O235" s="51">
        <v>3327</v>
      </c>
      <c r="P235" s="51">
        <v>3266</v>
      </c>
      <c r="Q235" s="51">
        <v>874</v>
      </c>
      <c r="R235" s="51">
        <v>874</v>
      </c>
      <c r="S235" s="51">
        <v>0</v>
      </c>
      <c r="T235" s="51">
        <v>3266</v>
      </c>
      <c r="U235" s="51">
        <v>3266</v>
      </c>
      <c r="V235" s="51">
        <v>0</v>
      </c>
      <c r="W235" s="51">
        <v>0</v>
      </c>
      <c r="X235" s="51">
        <v>0</v>
      </c>
      <c r="Y235" s="51">
        <v>0</v>
      </c>
      <c r="Z235" s="51">
        <v>0</v>
      </c>
      <c r="AA235" s="51">
        <v>0</v>
      </c>
      <c r="AB235" s="51">
        <v>500</v>
      </c>
    </row>
    <row r="236" spans="1:28" ht="15">
      <c r="A236" s="43" t="s">
        <v>274</v>
      </c>
      <c r="B236" s="51">
        <v>93698</v>
      </c>
      <c r="C236" s="51">
        <v>87075</v>
      </c>
      <c r="D236" s="51">
        <v>80000</v>
      </c>
      <c r="E236" s="51">
        <v>6000</v>
      </c>
      <c r="F236" s="51">
        <v>0</v>
      </c>
      <c r="G236" s="51">
        <v>6122</v>
      </c>
      <c r="H236" s="51">
        <v>0</v>
      </c>
      <c r="I236" s="51">
        <v>0</v>
      </c>
      <c r="J236" s="51">
        <v>0</v>
      </c>
      <c r="K236" s="51">
        <v>46598</v>
      </c>
      <c r="L236" s="51">
        <v>49674</v>
      </c>
      <c r="M236" s="51">
        <v>0</v>
      </c>
      <c r="N236" s="51">
        <v>0</v>
      </c>
      <c r="O236" s="51">
        <v>4184</v>
      </c>
      <c r="P236" s="51">
        <v>1380</v>
      </c>
      <c r="Q236" s="51">
        <v>971</v>
      </c>
      <c r="R236" s="51">
        <v>971</v>
      </c>
      <c r="S236" s="51">
        <v>0</v>
      </c>
      <c r="T236" s="51">
        <v>1380</v>
      </c>
      <c r="U236" s="51">
        <v>1380</v>
      </c>
      <c r="V236" s="51">
        <v>0</v>
      </c>
      <c r="W236" s="51">
        <v>0</v>
      </c>
      <c r="X236" s="51">
        <v>0</v>
      </c>
      <c r="Y236" s="51">
        <v>0</v>
      </c>
      <c r="Z236" s="51">
        <v>0</v>
      </c>
      <c r="AA236" s="51">
        <v>3213</v>
      </c>
      <c r="AB236" s="51">
        <v>12318</v>
      </c>
    </row>
    <row r="237" spans="1:28" ht="15">
      <c r="A237" s="43" t="s">
        <v>275</v>
      </c>
      <c r="B237" s="51">
        <v>135890</v>
      </c>
      <c r="C237" s="51">
        <v>87016</v>
      </c>
      <c r="D237" s="51">
        <v>131645</v>
      </c>
      <c r="E237" s="51">
        <v>5096</v>
      </c>
      <c r="F237" s="51">
        <v>0</v>
      </c>
      <c r="G237" s="51">
        <v>20002</v>
      </c>
      <c r="H237" s="51">
        <v>0</v>
      </c>
      <c r="I237" s="51">
        <v>3829</v>
      </c>
      <c r="J237" s="51">
        <v>0</v>
      </c>
      <c r="K237" s="51">
        <v>54120</v>
      </c>
      <c r="L237" s="51">
        <v>71608</v>
      </c>
      <c r="M237" s="51">
        <v>0</v>
      </c>
      <c r="N237" s="51">
        <v>0</v>
      </c>
      <c r="O237" s="51">
        <v>1524</v>
      </c>
      <c r="P237" s="51">
        <v>4245</v>
      </c>
      <c r="Q237" s="51">
        <v>1524</v>
      </c>
      <c r="R237" s="51">
        <v>1524</v>
      </c>
      <c r="S237" s="51">
        <v>0</v>
      </c>
      <c r="T237" s="51">
        <v>4245</v>
      </c>
      <c r="U237" s="51">
        <v>4245</v>
      </c>
      <c r="V237" s="51">
        <v>0</v>
      </c>
      <c r="W237" s="51">
        <v>0</v>
      </c>
      <c r="X237" s="51">
        <v>0</v>
      </c>
      <c r="Y237" s="51">
        <v>0</v>
      </c>
      <c r="Z237" s="51">
        <v>0</v>
      </c>
      <c r="AA237" s="51">
        <v>0</v>
      </c>
      <c r="AB237" s="51">
        <v>0</v>
      </c>
    </row>
    <row r="238" spans="1:28" ht="15">
      <c r="A238" s="43" t="s">
        <v>276</v>
      </c>
      <c r="B238" s="51">
        <v>85720</v>
      </c>
      <c r="C238" s="51">
        <v>75487</v>
      </c>
      <c r="D238" s="51">
        <v>81691</v>
      </c>
      <c r="E238" s="51">
        <v>8099</v>
      </c>
      <c r="F238" s="51">
        <v>0</v>
      </c>
      <c r="G238" s="51">
        <v>8310</v>
      </c>
      <c r="H238" s="51">
        <v>0</v>
      </c>
      <c r="I238" s="51">
        <v>2800</v>
      </c>
      <c r="J238" s="51">
        <v>0</v>
      </c>
      <c r="K238" s="51">
        <v>52127</v>
      </c>
      <c r="L238" s="51">
        <v>55076</v>
      </c>
      <c r="M238" s="51">
        <v>0</v>
      </c>
      <c r="N238" s="51">
        <v>0</v>
      </c>
      <c r="O238" s="51">
        <v>4178</v>
      </c>
      <c r="P238" s="51">
        <v>2274</v>
      </c>
      <c r="Q238" s="51">
        <v>1497</v>
      </c>
      <c r="R238" s="51">
        <v>1497</v>
      </c>
      <c r="S238" s="51">
        <v>0</v>
      </c>
      <c r="T238" s="51">
        <v>2274</v>
      </c>
      <c r="U238" s="51">
        <v>2274</v>
      </c>
      <c r="V238" s="51">
        <v>0</v>
      </c>
      <c r="W238" s="51">
        <v>0</v>
      </c>
      <c r="X238" s="51">
        <v>0</v>
      </c>
      <c r="Y238" s="51">
        <v>0</v>
      </c>
      <c r="Z238" s="51">
        <v>0</v>
      </c>
      <c r="AA238" s="51">
        <v>681</v>
      </c>
      <c r="AB238" s="51">
        <v>1755</v>
      </c>
    </row>
    <row r="239" spans="1:28" ht="15">
      <c r="A239" s="43" t="s">
        <v>277</v>
      </c>
      <c r="B239" s="51">
        <v>184367</v>
      </c>
      <c r="C239" s="51">
        <v>165433</v>
      </c>
      <c r="D239" s="51">
        <v>172000</v>
      </c>
      <c r="E239" s="51">
        <v>10110</v>
      </c>
      <c r="F239" s="51">
        <v>0</v>
      </c>
      <c r="G239" s="51">
        <v>9854</v>
      </c>
      <c r="H239" s="51">
        <v>0</v>
      </c>
      <c r="I239" s="51">
        <v>0</v>
      </c>
      <c r="J239" s="51">
        <v>2000</v>
      </c>
      <c r="K239" s="51">
        <v>116205</v>
      </c>
      <c r="L239" s="51">
        <v>106921</v>
      </c>
      <c r="M239" s="51">
        <v>528</v>
      </c>
      <c r="N239" s="51">
        <v>11000</v>
      </c>
      <c r="O239" s="51">
        <v>9524</v>
      </c>
      <c r="P239" s="51">
        <v>8575</v>
      </c>
      <c r="Q239" s="51">
        <v>5957</v>
      </c>
      <c r="R239" s="51">
        <v>5957</v>
      </c>
      <c r="S239" s="51">
        <v>0</v>
      </c>
      <c r="T239" s="51">
        <v>8575</v>
      </c>
      <c r="U239" s="51">
        <v>8575</v>
      </c>
      <c r="V239" s="51">
        <v>0</v>
      </c>
      <c r="W239" s="51">
        <v>0</v>
      </c>
      <c r="X239" s="51">
        <v>0</v>
      </c>
      <c r="Y239" s="51">
        <v>1000</v>
      </c>
      <c r="Z239" s="51">
        <v>0</v>
      </c>
      <c r="AA239" s="51">
        <v>3567</v>
      </c>
      <c r="AB239" s="51">
        <v>3792</v>
      </c>
    </row>
    <row r="240" spans="1:28" ht="15">
      <c r="A240" s="43" t="s">
        <v>278</v>
      </c>
      <c r="B240" s="51">
        <v>72818</v>
      </c>
      <c r="C240" s="51">
        <v>141000</v>
      </c>
      <c r="D240" s="51">
        <v>65546</v>
      </c>
      <c r="E240" s="51">
        <v>6530</v>
      </c>
      <c r="F240" s="51">
        <v>0</v>
      </c>
      <c r="G240" s="51">
        <v>10024</v>
      </c>
      <c r="H240" s="51">
        <v>0</v>
      </c>
      <c r="I240" s="51">
        <v>31000</v>
      </c>
      <c r="J240" s="51">
        <v>0</v>
      </c>
      <c r="K240" s="51">
        <v>41464</v>
      </c>
      <c r="L240" s="51">
        <v>43732</v>
      </c>
      <c r="M240" s="51">
        <v>30676</v>
      </c>
      <c r="N240" s="51">
        <v>0</v>
      </c>
      <c r="O240" s="51">
        <v>2826</v>
      </c>
      <c r="P240" s="51">
        <v>1579</v>
      </c>
      <c r="Q240" s="51">
        <v>958</v>
      </c>
      <c r="R240" s="51">
        <v>958</v>
      </c>
      <c r="S240" s="51">
        <v>0</v>
      </c>
      <c r="T240" s="51">
        <v>1579</v>
      </c>
      <c r="U240" s="51">
        <v>1579</v>
      </c>
      <c r="V240" s="51">
        <v>0</v>
      </c>
      <c r="W240" s="51">
        <v>0</v>
      </c>
      <c r="X240" s="51">
        <v>0</v>
      </c>
      <c r="Y240" s="51">
        <v>0</v>
      </c>
      <c r="Z240" s="51">
        <v>0</v>
      </c>
      <c r="AA240" s="51">
        <v>1869</v>
      </c>
      <c r="AB240" s="51">
        <v>5693</v>
      </c>
    </row>
    <row r="241" spans="1:28" ht="15">
      <c r="A241" s="43" t="s">
        <v>279</v>
      </c>
      <c r="B241" s="51">
        <v>110411</v>
      </c>
      <c r="C241" s="51">
        <v>139324</v>
      </c>
      <c r="D241" s="51">
        <v>107879</v>
      </c>
      <c r="E241" s="51">
        <v>9328</v>
      </c>
      <c r="F241" s="51">
        <v>0</v>
      </c>
      <c r="G241" s="51">
        <v>3154</v>
      </c>
      <c r="H241" s="51">
        <v>0</v>
      </c>
      <c r="I241" s="51">
        <v>5557</v>
      </c>
      <c r="J241" s="51">
        <v>1550</v>
      </c>
      <c r="K241" s="51">
        <v>111875</v>
      </c>
      <c r="L241" s="51">
        <v>93406</v>
      </c>
      <c r="M241" s="51">
        <v>0</v>
      </c>
      <c r="N241" s="51">
        <v>0</v>
      </c>
      <c r="O241" s="51">
        <v>1232</v>
      </c>
      <c r="P241" s="51">
        <v>1857</v>
      </c>
      <c r="Q241" s="51">
        <v>1232</v>
      </c>
      <c r="R241" s="51">
        <v>1232</v>
      </c>
      <c r="S241" s="51">
        <v>0</v>
      </c>
      <c r="T241" s="51">
        <v>1857</v>
      </c>
      <c r="U241" s="51">
        <v>1857</v>
      </c>
      <c r="V241" s="51">
        <v>0</v>
      </c>
      <c r="W241" s="51">
        <v>0</v>
      </c>
      <c r="X241" s="51">
        <v>0</v>
      </c>
      <c r="Y241" s="51">
        <v>0</v>
      </c>
      <c r="Z241" s="51">
        <v>0</v>
      </c>
      <c r="AA241" s="51">
        <v>0</v>
      </c>
      <c r="AB241" s="51">
        <v>675</v>
      </c>
    </row>
    <row r="242" spans="1:28" ht="15">
      <c r="A242" s="43" t="s">
        <v>280</v>
      </c>
      <c r="B242" s="51">
        <v>117541</v>
      </c>
      <c r="C242" s="51">
        <v>190504</v>
      </c>
      <c r="D242" s="51">
        <v>110000</v>
      </c>
      <c r="E242" s="51">
        <v>7756</v>
      </c>
      <c r="F242" s="51">
        <v>0</v>
      </c>
      <c r="G242" s="51">
        <v>6533</v>
      </c>
      <c r="H242" s="51">
        <v>0</v>
      </c>
      <c r="I242" s="51">
        <v>705</v>
      </c>
      <c r="J242" s="51">
        <v>0</v>
      </c>
      <c r="K242" s="51">
        <v>132298</v>
      </c>
      <c r="L242" s="51">
        <v>124655</v>
      </c>
      <c r="M242" s="51">
        <v>3500</v>
      </c>
      <c r="N242" s="51">
        <v>0</v>
      </c>
      <c r="O242" s="51">
        <v>5613</v>
      </c>
      <c r="P242" s="51">
        <v>5028</v>
      </c>
      <c r="Q242" s="51">
        <v>3353</v>
      </c>
      <c r="R242" s="51">
        <v>3353</v>
      </c>
      <c r="S242" s="51">
        <v>0</v>
      </c>
      <c r="T242" s="51">
        <v>5028</v>
      </c>
      <c r="U242" s="51">
        <v>5028</v>
      </c>
      <c r="V242" s="51">
        <v>0</v>
      </c>
      <c r="W242" s="51">
        <v>0</v>
      </c>
      <c r="X242" s="51">
        <v>0</v>
      </c>
      <c r="Y242" s="51">
        <v>0</v>
      </c>
      <c r="Z242" s="51">
        <v>0</v>
      </c>
      <c r="AA242" s="51">
        <v>2265</v>
      </c>
      <c r="AB242" s="51">
        <v>2513</v>
      </c>
    </row>
    <row r="243" spans="1:28" ht="15">
      <c r="A243" s="43" t="s">
        <v>281</v>
      </c>
      <c r="B243" s="51">
        <v>68687</v>
      </c>
      <c r="C243" s="51">
        <v>70000</v>
      </c>
      <c r="D243" s="51">
        <v>63000</v>
      </c>
      <c r="E243" s="51">
        <v>2306</v>
      </c>
      <c r="F243" s="51">
        <v>0</v>
      </c>
      <c r="G243" s="51">
        <v>2443</v>
      </c>
      <c r="H243" s="51">
        <v>0</v>
      </c>
      <c r="I243" s="51">
        <v>2391</v>
      </c>
      <c r="J243" s="51">
        <v>769</v>
      </c>
      <c r="K243" s="51">
        <v>56445</v>
      </c>
      <c r="L243" s="51">
        <v>53134</v>
      </c>
      <c r="M243" s="51">
        <v>0</v>
      </c>
      <c r="N243" s="51">
        <v>0</v>
      </c>
      <c r="O243" s="51">
        <v>3641</v>
      </c>
      <c r="P243" s="51">
        <v>4693</v>
      </c>
      <c r="Q243" s="51">
        <v>2491</v>
      </c>
      <c r="R243" s="51">
        <v>2491</v>
      </c>
      <c r="S243" s="51">
        <v>0</v>
      </c>
      <c r="T243" s="51">
        <v>4693</v>
      </c>
      <c r="U243" s="51">
        <v>4693</v>
      </c>
      <c r="V243" s="51">
        <v>0</v>
      </c>
      <c r="W243" s="51">
        <v>0</v>
      </c>
      <c r="X243" s="51">
        <v>0</v>
      </c>
      <c r="Y243" s="51">
        <v>0</v>
      </c>
      <c r="Z243" s="51">
        <v>0</v>
      </c>
      <c r="AA243" s="51">
        <v>1150</v>
      </c>
      <c r="AB243" s="51">
        <v>994</v>
      </c>
    </row>
    <row r="244" spans="1:28" ht="15">
      <c r="A244" s="43" t="s">
        <v>282</v>
      </c>
      <c r="B244" s="51">
        <v>94029</v>
      </c>
      <c r="C244" s="51">
        <v>79962</v>
      </c>
      <c r="D244" s="51">
        <v>91589</v>
      </c>
      <c r="E244" s="51">
        <v>8000</v>
      </c>
      <c r="F244" s="51">
        <v>0</v>
      </c>
      <c r="G244" s="51">
        <v>9000</v>
      </c>
      <c r="H244" s="51">
        <v>0</v>
      </c>
      <c r="I244" s="51">
        <v>0</v>
      </c>
      <c r="J244" s="51">
        <v>0</v>
      </c>
      <c r="K244" s="51">
        <v>51342</v>
      </c>
      <c r="L244" s="51">
        <v>58212</v>
      </c>
      <c r="M244" s="51">
        <v>0</v>
      </c>
      <c r="N244" s="51">
        <v>0</v>
      </c>
      <c r="O244" s="51">
        <v>1307</v>
      </c>
      <c r="P244" s="51">
        <v>1940</v>
      </c>
      <c r="Q244" s="51">
        <v>1307</v>
      </c>
      <c r="R244" s="51">
        <v>1307</v>
      </c>
      <c r="S244" s="51">
        <v>0</v>
      </c>
      <c r="T244" s="51">
        <v>1940</v>
      </c>
      <c r="U244" s="51">
        <v>1940</v>
      </c>
      <c r="V244" s="51">
        <v>0</v>
      </c>
      <c r="W244" s="51">
        <v>0</v>
      </c>
      <c r="X244" s="51">
        <v>0</v>
      </c>
      <c r="Y244" s="51">
        <v>200</v>
      </c>
      <c r="Z244" s="51">
        <v>500</v>
      </c>
      <c r="AA244" s="51">
        <v>0</v>
      </c>
      <c r="AB244" s="51">
        <v>0</v>
      </c>
    </row>
    <row r="245" spans="1:28" ht="15">
      <c r="A245" s="43" t="s">
        <v>283</v>
      </c>
      <c r="B245" s="51">
        <v>129714</v>
      </c>
      <c r="C245" s="51">
        <v>136000</v>
      </c>
      <c r="D245" s="51">
        <v>124300</v>
      </c>
      <c r="E245" s="51">
        <v>2572</v>
      </c>
      <c r="F245" s="51">
        <v>0</v>
      </c>
      <c r="G245" s="51">
        <v>4100</v>
      </c>
      <c r="H245" s="51">
        <v>0</v>
      </c>
      <c r="I245" s="51">
        <v>0</v>
      </c>
      <c r="J245" s="51">
        <v>0</v>
      </c>
      <c r="K245" s="51">
        <v>84500</v>
      </c>
      <c r="L245" s="51">
        <v>80390</v>
      </c>
      <c r="M245" s="51">
        <v>200</v>
      </c>
      <c r="N245" s="51">
        <v>0</v>
      </c>
      <c r="O245" s="51">
        <v>2881</v>
      </c>
      <c r="P245" s="51">
        <v>4722</v>
      </c>
      <c r="Q245" s="51">
        <v>1885</v>
      </c>
      <c r="R245" s="51">
        <v>1885</v>
      </c>
      <c r="S245" s="51">
        <v>0</v>
      </c>
      <c r="T245" s="51">
        <v>4722</v>
      </c>
      <c r="U245" s="51">
        <v>4722</v>
      </c>
      <c r="V245" s="51">
        <v>0</v>
      </c>
      <c r="W245" s="51">
        <v>0</v>
      </c>
      <c r="X245" s="51">
        <v>0</v>
      </c>
      <c r="Y245" s="51">
        <v>0</v>
      </c>
      <c r="Z245" s="51">
        <v>0</v>
      </c>
      <c r="AA245" s="51">
        <v>8000</v>
      </c>
      <c r="AB245" s="51">
        <v>692</v>
      </c>
    </row>
    <row r="246" spans="1:28" ht="15">
      <c r="A246" s="43" t="s">
        <v>284</v>
      </c>
      <c r="B246" s="51">
        <v>824154</v>
      </c>
      <c r="C246" s="51">
        <v>632668</v>
      </c>
      <c r="D246" s="51">
        <v>584533</v>
      </c>
      <c r="E246" s="51">
        <v>26005</v>
      </c>
      <c r="F246" s="51">
        <v>0</v>
      </c>
      <c r="G246" s="51">
        <v>21096</v>
      </c>
      <c r="H246" s="51">
        <v>45</v>
      </c>
      <c r="I246" s="51">
        <v>4950</v>
      </c>
      <c r="J246" s="51">
        <v>407</v>
      </c>
      <c r="K246" s="51">
        <v>484427</v>
      </c>
      <c r="L246" s="51">
        <v>501861</v>
      </c>
      <c r="M246" s="51">
        <v>23220</v>
      </c>
      <c r="N246" s="51">
        <v>5685</v>
      </c>
      <c r="O246" s="51">
        <v>81345</v>
      </c>
      <c r="P246" s="51">
        <v>84085</v>
      </c>
      <c r="Q246" s="51">
        <v>9044</v>
      </c>
      <c r="R246" s="51">
        <v>9044</v>
      </c>
      <c r="S246" s="51">
        <v>0</v>
      </c>
      <c r="T246" s="51">
        <v>14085</v>
      </c>
      <c r="U246" s="51">
        <v>14085</v>
      </c>
      <c r="V246" s="51"/>
      <c r="W246" s="51">
        <v>70000</v>
      </c>
      <c r="X246" s="51">
        <v>70000</v>
      </c>
      <c r="Y246" s="51">
        <v>149296</v>
      </c>
      <c r="Z246" s="51">
        <v>146920</v>
      </c>
      <c r="AA246" s="51">
        <v>2301</v>
      </c>
      <c r="AB246" s="51">
        <v>8616</v>
      </c>
    </row>
    <row r="247" spans="1:28" ht="15">
      <c r="A247" s="43" t="s">
        <v>285</v>
      </c>
      <c r="B247" s="51">
        <f>SUM(B234:B246)</f>
        <v>2036079</v>
      </c>
      <c r="C247" s="51">
        <f>SUM(C234:C246)</f>
        <v>1922417</v>
      </c>
      <c r="D247" s="51">
        <f>SUM(D234:D246)</f>
        <v>1725226</v>
      </c>
      <c r="E247" s="51">
        <f>SUM(E234:E246)</f>
        <v>98935</v>
      </c>
      <c r="F247" s="51">
        <v>0</v>
      </c>
      <c r="G247" s="51">
        <f aca="true" t="shared" si="20" ref="G247:R247">SUM(G234:G246)</f>
        <v>108414</v>
      </c>
      <c r="H247" s="51">
        <f t="shared" si="20"/>
        <v>114</v>
      </c>
      <c r="I247" s="51">
        <f t="shared" si="20"/>
        <v>52912</v>
      </c>
      <c r="J247" s="51">
        <f t="shared" si="20"/>
        <v>4726</v>
      </c>
      <c r="K247" s="51">
        <f t="shared" si="20"/>
        <v>1305668</v>
      </c>
      <c r="L247" s="51">
        <f t="shared" si="20"/>
        <v>1317598</v>
      </c>
      <c r="M247" s="51">
        <f t="shared" si="20"/>
        <v>58124</v>
      </c>
      <c r="N247" s="51">
        <f t="shared" si="20"/>
        <v>16685</v>
      </c>
      <c r="O247" s="51">
        <f t="shared" si="20"/>
        <v>122404</v>
      </c>
      <c r="P247" s="51">
        <f t="shared" si="20"/>
        <v>124877</v>
      </c>
      <c r="Q247" s="51">
        <f t="shared" si="20"/>
        <v>31915</v>
      </c>
      <c r="R247" s="51">
        <f t="shared" si="20"/>
        <v>31915</v>
      </c>
      <c r="S247" s="51"/>
      <c r="T247" s="51">
        <f>SUM(T234:T246)</f>
        <v>54877</v>
      </c>
      <c r="U247" s="51">
        <f>SUM(U234:U246)</f>
        <v>54877</v>
      </c>
      <c r="V247" s="51">
        <v>0</v>
      </c>
      <c r="W247" s="51">
        <f>SUM(W234:W246)</f>
        <v>70000</v>
      </c>
      <c r="X247" s="51">
        <f>SUM(X236:X246)</f>
        <v>70000</v>
      </c>
      <c r="Y247" s="51">
        <f>SUM(Y234:Y246)</f>
        <v>150496</v>
      </c>
      <c r="Z247" s="51">
        <f>SUM(Z234:Z246)</f>
        <v>147506</v>
      </c>
      <c r="AA247" s="51">
        <f>SUM(AA234:AA246)</f>
        <v>23046</v>
      </c>
      <c r="AB247" s="51">
        <f>SUM(AB234:AB246)</f>
        <v>38470</v>
      </c>
    </row>
    <row r="248" spans="1:28" ht="15" customHeight="1">
      <c r="A248" s="144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6"/>
    </row>
    <row r="249" spans="1:28" ht="15">
      <c r="A249" s="43" t="s">
        <v>333</v>
      </c>
      <c r="B249" s="51">
        <v>45138</v>
      </c>
      <c r="C249" s="51">
        <v>45000</v>
      </c>
      <c r="D249" s="51">
        <v>44000</v>
      </c>
      <c r="E249" s="51">
        <v>3278</v>
      </c>
      <c r="F249" s="51">
        <v>0</v>
      </c>
      <c r="G249" s="51">
        <v>3290</v>
      </c>
      <c r="H249" s="51">
        <v>0</v>
      </c>
      <c r="I249" s="51">
        <v>4000</v>
      </c>
      <c r="J249" s="51">
        <v>5000</v>
      </c>
      <c r="K249" s="51">
        <v>28539</v>
      </c>
      <c r="L249" s="51">
        <v>33670</v>
      </c>
      <c r="M249" s="51">
        <v>1500</v>
      </c>
      <c r="N249" s="51">
        <v>0</v>
      </c>
      <c r="O249" s="51">
        <v>2148</v>
      </c>
      <c r="P249" s="51">
        <v>1138</v>
      </c>
      <c r="Q249" s="51">
        <v>2148</v>
      </c>
      <c r="R249" s="51">
        <v>2148</v>
      </c>
      <c r="S249" s="51">
        <v>0</v>
      </c>
      <c r="T249" s="51">
        <v>1138</v>
      </c>
      <c r="U249" s="51">
        <v>1138</v>
      </c>
      <c r="V249" s="51">
        <v>0</v>
      </c>
      <c r="W249" s="51">
        <v>0</v>
      </c>
      <c r="X249" s="51">
        <v>0</v>
      </c>
      <c r="Y249" s="51">
        <v>0</v>
      </c>
      <c r="Z249" s="51">
        <v>0</v>
      </c>
      <c r="AA249" s="51">
        <v>0</v>
      </c>
      <c r="AB249" s="51">
        <v>0</v>
      </c>
    </row>
    <row r="250" spans="1:28" ht="15">
      <c r="A250" s="43" t="s">
        <v>334</v>
      </c>
      <c r="B250" s="51">
        <v>68190</v>
      </c>
      <c r="C250" s="51">
        <v>59400</v>
      </c>
      <c r="D250" s="51">
        <v>62000</v>
      </c>
      <c r="E250" s="51">
        <v>8000</v>
      </c>
      <c r="F250" s="51">
        <v>0</v>
      </c>
      <c r="G250" s="51">
        <v>8029</v>
      </c>
      <c r="H250" s="51">
        <v>0</v>
      </c>
      <c r="I250" s="51">
        <v>1999.99</v>
      </c>
      <c r="J250" s="51">
        <v>1978</v>
      </c>
      <c r="K250" s="51">
        <v>26011.2</v>
      </c>
      <c r="L250" s="51">
        <v>34154</v>
      </c>
      <c r="M250" s="51">
        <v>0</v>
      </c>
      <c r="N250" s="51">
        <v>0</v>
      </c>
      <c r="O250" s="51">
        <v>8120.79</v>
      </c>
      <c r="P250" s="51">
        <v>1419</v>
      </c>
      <c r="Q250" s="51">
        <v>2241</v>
      </c>
      <c r="R250" s="51">
        <v>2241</v>
      </c>
      <c r="S250" s="51">
        <v>0</v>
      </c>
      <c r="T250" s="51">
        <v>1419</v>
      </c>
      <c r="U250" s="51">
        <v>1419</v>
      </c>
      <c r="V250" s="51">
        <v>0</v>
      </c>
      <c r="W250" s="51">
        <v>0</v>
      </c>
      <c r="X250" s="51">
        <v>0</v>
      </c>
      <c r="Y250" s="51">
        <v>0</v>
      </c>
      <c r="Z250" s="51">
        <v>0</v>
      </c>
      <c r="AA250" s="51">
        <v>0</v>
      </c>
      <c r="AB250" s="51">
        <v>4771</v>
      </c>
    </row>
    <row r="251" spans="1:28" ht="15">
      <c r="A251" s="43" t="s">
        <v>286</v>
      </c>
      <c r="B251" s="51">
        <v>81000</v>
      </c>
      <c r="C251" s="51">
        <v>80000</v>
      </c>
      <c r="D251" s="51">
        <v>80000</v>
      </c>
      <c r="E251" s="51">
        <v>4500</v>
      </c>
      <c r="F251" s="51">
        <v>0</v>
      </c>
      <c r="G251" s="51">
        <v>4519</v>
      </c>
      <c r="H251" s="51">
        <v>0</v>
      </c>
      <c r="I251" s="51">
        <v>0</v>
      </c>
      <c r="J251" s="51">
        <v>0</v>
      </c>
      <c r="K251" s="51">
        <v>53000</v>
      </c>
      <c r="L251" s="51">
        <v>55000</v>
      </c>
      <c r="M251" s="51">
        <v>2000</v>
      </c>
      <c r="N251" s="51">
        <v>0</v>
      </c>
      <c r="O251" s="51">
        <v>1416</v>
      </c>
      <c r="P251" s="51">
        <v>1000</v>
      </c>
      <c r="Q251" s="51">
        <v>1416</v>
      </c>
      <c r="R251" s="51">
        <v>1416</v>
      </c>
      <c r="S251" s="51">
        <v>0</v>
      </c>
      <c r="T251" s="51">
        <v>1000</v>
      </c>
      <c r="U251" s="51">
        <v>1000</v>
      </c>
      <c r="V251" s="51">
        <v>0</v>
      </c>
      <c r="W251" s="51">
        <v>0</v>
      </c>
      <c r="X251" s="51">
        <v>0</v>
      </c>
      <c r="Y251" s="51">
        <v>0</v>
      </c>
      <c r="Z251" s="51">
        <v>0</v>
      </c>
      <c r="AA251" s="51">
        <v>0</v>
      </c>
      <c r="AB251" s="51">
        <v>0</v>
      </c>
    </row>
    <row r="252" spans="1:28" ht="15">
      <c r="A252" s="43" t="s">
        <v>287</v>
      </c>
      <c r="B252" s="51">
        <v>127411</v>
      </c>
      <c r="C252" s="51">
        <v>116104</v>
      </c>
      <c r="D252" s="51">
        <v>120663</v>
      </c>
      <c r="E252" s="51">
        <v>2000</v>
      </c>
      <c r="F252" s="51">
        <v>0</v>
      </c>
      <c r="G252" s="51">
        <v>2000</v>
      </c>
      <c r="H252" s="51">
        <v>0</v>
      </c>
      <c r="I252" s="51">
        <v>0</v>
      </c>
      <c r="J252" s="51">
        <v>0</v>
      </c>
      <c r="K252" s="51">
        <v>85949</v>
      </c>
      <c r="L252" s="51">
        <v>93652</v>
      </c>
      <c r="M252" s="51">
        <v>0</v>
      </c>
      <c r="N252" s="51">
        <v>0</v>
      </c>
      <c r="O252" s="51">
        <v>2477</v>
      </c>
      <c r="P252" s="51">
        <v>3521</v>
      </c>
      <c r="Q252" s="51">
        <v>987</v>
      </c>
      <c r="R252" s="51">
        <v>987</v>
      </c>
      <c r="S252" s="51">
        <v>0</v>
      </c>
      <c r="T252" s="51">
        <v>3521</v>
      </c>
      <c r="U252" s="51">
        <v>3521</v>
      </c>
      <c r="V252" s="51">
        <v>0</v>
      </c>
      <c r="W252" s="51">
        <v>0</v>
      </c>
      <c r="X252" s="51">
        <v>0</v>
      </c>
      <c r="Y252" s="51">
        <v>16</v>
      </c>
      <c r="Z252" s="51">
        <v>19</v>
      </c>
      <c r="AA252" s="51">
        <v>0</v>
      </c>
      <c r="AB252" s="51">
        <v>3208</v>
      </c>
    </row>
    <row r="253" spans="1:28" ht="15">
      <c r="A253" s="43" t="s">
        <v>288</v>
      </c>
      <c r="B253" s="51">
        <v>547117</v>
      </c>
      <c r="C253" s="51">
        <v>146928.56</v>
      </c>
      <c r="D253" s="51">
        <v>192680</v>
      </c>
      <c r="E253" s="51">
        <v>12000</v>
      </c>
      <c r="F253" s="51">
        <v>0</v>
      </c>
      <c r="G253" s="51">
        <v>13322</v>
      </c>
      <c r="H253" s="51">
        <v>0</v>
      </c>
      <c r="I253" s="51">
        <v>0</v>
      </c>
      <c r="J253" s="51">
        <v>1600</v>
      </c>
      <c r="K253" s="51">
        <v>81300</v>
      </c>
      <c r="L253" s="51">
        <v>108000</v>
      </c>
      <c r="M253" s="51">
        <v>56883</v>
      </c>
      <c r="N253" s="51">
        <v>0</v>
      </c>
      <c r="O253" s="51">
        <v>1822.44</v>
      </c>
      <c r="P253" s="51">
        <v>1431</v>
      </c>
      <c r="Q253" s="51">
        <v>1005</v>
      </c>
      <c r="R253" s="51">
        <v>1005</v>
      </c>
      <c r="S253" s="51">
        <v>0</v>
      </c>
      <c r="T253" s="51">
        <v>1431</v>
      </c>
      <c r="U253" s="51">
        <v>1431</v>
      </c>
      <c r="V253" s="51">
        <v>0</v>
      </c>
      <c r="W253" s="51">
        <v>0</v>
      </c>
      <c r="X253" s="51">
        <v>0</v>
      </c>
      <c r="Y253" s="51">
        <v>0</v>
      </c>
      <c r="Z253" s="51">
        <v>8080</v>
      </c>
      <c r="AA253" s="51">
        <v>0</v>
      </c>
      <c r="AB253" s="51">
        <v>344926</v>
      </c>
    </row>
    <row r="254" spans="1:28" ht="15">
      <c r="A254" s="43" t="s">
        <v>289</v>
      </c>
      <c r="B254" s="51">
        <v>49783</v>
      </c>
      <c r="C254" s="51">
        <v>53235</v>
      </c>
      <c r="D254" s="51">
        <v>48422</v>
      </c>
      <c r="E254" s="51">
        <v>4300</v>
      </c>
      <c r="F254" s="51">
        <v>0</v>
      </c>
      <c r="G254" s="51">
        <v>4239</v>
      </c>
      <c r="H254" s="51">
        <v>0</v>
      </c>
      <c r="I254" s="51">
        <v>0</v>
      </c>
      <c r="J254" s="51">
        <v>0</v>
      </c>
      <c r="K254" s="51">
        <v>40107</v>
      </c>
      <c r="L254" s="51">
        <v>33442</v>
      </c>
      <c r="M254" s="51">
        <v>0</v>
      </c>
      <c r="N254" s="51">
        <v>0</v>
      </c>
      <c r="O254" s="51">
        <v>905</v>
      </c>
      <c r="P254" s="51">
        <v>1361</v>
      </c>
      <c r="Q254" s="51">
        <v>905</v>
      </c>
      <c r="R254" s="51">
        <v>905</v>
      </c>
      <c r="S254" s="51">
        <v>0</v>
      </c>
      <c r="T254" s="51">
        <v>1361</v>
      </c>
      <c r="U254" s="51">
        <v>1361</v>
      </c>
      <c r="V254" s="51">
        <v>0</v>
      </c>
      <c r="W254" s="51">
        <v>0</v>
      </c>
      <c r="X254" s="51">
        <v>0</v>
      </c>
      <c r="Y254" s="51">
        <v>0</v>
      </c>
      <c r="Z254" s="51">
        <v>0</v>
      </c>
      <c r="AA254" s="51">
        <v>0</v>
      </c>
      <c r="AB254" s="51">
        <v>0</v>
      </c>
    </row>
    <row r="255" spans="1:28" ht="15">
      <c r="A255" s="43" t="s">
        <v>290</v>
      </c>
      <c r="B255" s="51">
        <v>81900</v>
      </c>
      <c r="C255" s="51">
        <v>75000</v>
      </c>
      <c r="D255" s="51">
        <v>79000</v>
      </c>
      <c r="E255" s="51">
        <v>2011</v>
      </c>
      <c r="F255" s="51">
        <v>0</v>
      </c>
      <c r="G255" s="51">
        <v>2030</v>
      </c>
      <c r="H255" s="51">
        <v>0</v>
      </c>
      <c r="I255" s="51">
        <v>0</v>
      </c>
      <c r="J255" s="51">
        <v>0</v>
      </c>
      <c r="K255" s="51">
        <v>50554</v>
      </c>
      <c r="L255" s="51">
        <v>53345</v>
      </c>
      <c r="M255" s="51">
        <v>0</v>
      </c>
      <c r="N255" s="51">
        <v>0</v>
      </c>
      <c r="O255" s="51">
        <v>5095</v>
      </c>
      <c r="P255" s="51">
        <v>2900</v>
      </c>
      <c r="Q255" s="51">
        <v>2095</v>
      </c>
      <c r="R255" s="51">
        <v>2095</v>
      </c>
      <c r="S255" s="51">
        <v>0</v>
      </c>
      <c r="T255" s="51">
        <v>2900</v>
      </c>
      <c r="U255" s="51">
        <v>2900</v>
      </c>
      <c r="V255" s="51">
        <v>0</v>
      </c>
      <c r="W255" s="51">
        <v>0</v>
      </c>
      <c r="X255" s="51">
        <v>0</v>
      </c>
      <c r="Y255" s="51">
        <v>0</v>
      </c>
      <c r="Z255" s="51">
        <v>0</v>
      </c>
      <c r="AA255" s="51">
        <v>0</v>
      </c>
      <c r="AB255" s="51">
        <v>0</v>
      </c>
    </row>
    <row r="256" spans="1:28" ht="15">
      <c r="A256" s="43" t="s">
        <v>291</v>
      </c>
      <c r="B256" s="51">
        <v>484488</v>
      </c>
      <c r="C256" s="51">
        <v>422470</v>
      </c>
      <c r="D256" s="51">
        <v>419080</v>
      </c>
      <c r="E256" s="51">
        <v>10000</v>
      </c>
      <c r="F256" s="51">
        <v>0</v>
      </c>
      <c r="G256" s="51">
        <v>12500</v>
      </c>
      <c r="H256" s="51">
        <v>0</v>
      </c>
      <c r="I256" s="51">
        <v>3040</v>
      </c>
      <c r="J256" s="51">
        <v>4180</v>
      </c>
      <c r="K256" s="51">
        <v>311553</v>
      </c>
      <c r="L256" s="51">
        <v>311438</v>
      </c>
      <c r="M256" s="51">
        <v>0</v>
      </c>
      <c r="N256" s="51">
        <v>0</v>
      </c>
      <c r="O256" s="51">
        <v>53036</v>
      </c>
      <c r="P256" s="51">
        <v>56179</v>
      </c>
      <c r="Q256" s="51">
        <v>12584</v>
      </c>
      <c r="R256" s="51">
        <v>12584</v>
      </c>
      <c r="S256" s="51">
        <v>0</v>
      </c>
      <c r="T256" s="51">
        <v>15259</v>
      </c>
      <c r="U256" s="51">
        <v>15259</v>
      </c>
      <c r="V256" s="51">
        <v>0</v>
      </c>
      <c r="W256" s="51">
        <v>40400</v>
      </c>
      <c r="X256" s="51">
        <v>40920</v>
      </c>
      <c r="Y256" s="51">
        <v>16190</v>
      </c>
      <c r="Z256" s="51">
        <v>8987</v>
      </c>
      <c r="AA256" s="51">
        <v>500</v>
      </c>
      <c r="AB256" s="51">
        <v>242</v>
      </c>
    </row>
    <row r="257" spans="1:28" ht="15">
      <c r="A257" s="43" t="s">
        <v>292</v>
      </c>
      <c r="B257" s="51">
        <v>1485027</v>
      </c>
      <c r="C257" s="51">
        <v>998137.56</v>
      </c>
      <c r="D257" s="51">
        <v>1045845</v>
      </c>
      <c r="E257" s="51">
        <v>46089</v>
      </c>
      <c r="F257" s="51">
        <v>0</v>
      </c>
      <c r="G257" s="51">
        <v>49929</v>
      </c>
      <c r="H257" s="51">
        <v>0</v>
      </c>
      <c r="I257" s="51">
        <v>9039.99</v>
      </c>
      <c r="J257" s="51">
        <v>12758</v>
      </c>
      <c r="K257" s="51">
        <v>677013.2</v>
      </c>
      <c r="L257" s="51">
        <v>722701</v>
      </c>
      <c r="M257" s="51">
        <v>60383</v>
      </c>
      <c r="N257" s="51">
        <v>0</v>
      </c>
      <c r="O257" s="51">
        <v>75020.23</v>
      </c>
      <c r="P257" s="51">
        <v>68949</v>
      </c>
      <c r="Q257" s="51">
        <v>23381</v>
      </c>
      <c r="R257" s="51">
        <v>23381</v>
      </c>
      <c r="S257" s="51">
        <v>0</v>
      </c>
      <c r="T257" s="51">
        <v>28029</v>
      </c>
      <c r="U257" s="51">
        <v>28029</v>
      </c>
      <c r="V257" s="51">
        <v>0</v>
      </c>
      <c r="W257" s="51">
        <v>40400</v>
      </c>
      <c r="X257" s="51">
        <v>40920</v>
      </c>
      <c r="Y257" s="51">
        <v>16206</v>
      </c>
      <c r="Z257" s="51">
        <v>17086</v>
      </c>
      <c r="AA257" s="51">
        <v>500</v>
      </c>
      <c r="AB257" s="51">
        <v>353147</v>
      </c>
    </row>
    <row r="258" spans="1:28" ht="15" customHeight="1">
      <c r="A258" s="155"/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6"/>
    </row>
    <row r="259" spans="1:28" ht="15">
      <c r="A259" s="43" t="s">
        <v>293</v>
      </c>
      <c r="B259" s="51">
        <v>2562420</v>
      </c>
      <c r="C259" s="51">
        <v>2323171</v>
      </c>
      <c r="D259" s="51">
        <v>2290800</v>
      </c>
      <c r="E259" s="51">
        <v>111385.3</v>
      </c>
      <c r="F259" s="51">
        <v>3842.6</v>
      </c>
      <c r="G259" s="51">
        <v>43379</v>
      </c>
      <c r="H259" s="51">
        <v>2516</v>
      </c>
      <c r="I259" s="51">
        <v>26249</v>
      </c>
      <c r="J259" s="51">
        <v>18399</v>
      </c>
      <c r="K259" s="51">
        <v>1698183</v>
      </c>
      <c r="L259" s="51">
        <v>1672906</v>
      </c>
      <c r="M259" s="51">
        <v>29075</v>
      </c>
      <c r="N259" s="51">
        <v>10531</v>
      </c>
      <c r="O259" s="51">
        <v>106704</v>
      </c>
      <c r="P259" s="51">
        <v>73450</v>
      </c>
      <c r="Q259" s="51">
        <v>87688</v>
      </c>
      <c r="R259" s="51">
        <v>23898</v>
      </c>
      <c r="S259" s="51">
        <v>55</v>
      </c>
      <c r="T259" s="51">
        <v>39888</v>
      </c>
      <c r="U259" s="51">
        <v>39888</v>
      </c>
      <c r="V259" s="51">
        <v>0</v>
      </c>
      <c r="W259" s="51">
        <v>63000</v>
      </c>
      <c r="X259" s="51">
        <v>65000</v>
      </c>
      <c r="Y259" s="51">
        <v>149891</v>
      </c>
      <c r="Z259" s="51">
        <v>113611</v>
      </c>
      <c r="AA259" s="51">
        <v>82751</v>
      </c>
      <c r="AB259" s="51">
        <v>84559</v>
      </c>
    </row>
    <row r="260" spans="1:28" ht="15" customHeight="1">
      <c r="A260" s="44"/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6"/>
    </row>
    <row r="261" spans="1:28" ht="15">
      <c r="A261" s="43" t="s">
        <v>294</v>
      </c>
      <c r="B261" s="51">
        <f>D261+P261+Z261+AB261</f>
        <v>87757</v>
      </c>
      <c r="C261" s="51">
        <v>82942</v>
      </c>
      <c r="D261" s="51">
        <v>85000</v>
      </c>
      <c r="E261" s="51">
        <v>5069</v>
      </c>
      <c r="F261" s="51">
        <v>0</v>
      </c>
      <c r="G261" s="51">
        <v>6480</v>
      </c>
      <c r="H261" s="51">
        <v>0</v>
      </c>
      <c r="I261" s="51">
        <v>444</v>
      </c>
      <c r="J261" s="51">
        <v>5552</v>
      </c>
      <c r="K261" s="51">
        <v>59304</v>
      </c>
      <c r="L261" s="51">
        <v>48686</v>
      </c>
      <c r="M261" s="51">
        <v>0</v>
      </c>
      <c r="N261" s="51">
        <v>2423</v>
      </c>
      <c r="O261" s="51">
        <v>942</v>
      </c>
      <c r="P261" s="51">
        <v>2757</v>
      </c>
      <c r="Q261" s="51">
        <v>942</v>
      </c>
      <c r="R261" s="51">
        <v>942</v>
      </c>
      <c r="S261" s="51">
        <v>0</v>
      </c>
      <c r="T261" s="51">
        <v>2757</v>
      </c>
      <c r="U261" s="51">
        <v>2757</v>
      </c>
      <c r="V261" s="51">
        <v>0</v>
      </c>
      <c r="W261" s="51">
        <v>0</v>
      </c>
      <c r="X261" s="51">
        <v>0</v>
      </c>
      <c r="Y261" s="51">
        <v>0</v>
      </c>
      <c r="Z261" s="51">
        <v>0</v>
      </c>
      <c r="AA261" s="51">
        <v>0</v>
      </c>
      <c r="AB261" s="51">
        <v>0</v>
      </c>
    </row>
    <row r="262" spans="1:28" ht="15">
      <c r="A262" s="43" t="s">
        <v>295</v>
      </c>
      <c r="B262" s="51">
        <f aca="true" t="shared" si="21" ref="B262:B276">D262+P262+Z262+AB262</f>
        <v>124058</v>
      </c>
      <c r="C262" s="51">
        <v>96400</v>
      </c>
      <c r="D262" s="51">
        <v>122120</v>
      </c>
      <c r="E262" s="51">
        <v>6034</v>
      </c>
      <c r="F262" s="51">
        <v>0</v>
      </c>
      <c r="G262" s="51">
        <v>8600</v>
      </c>
      <c r="H262" s="51">
        <v>0</v>
      </c>
      <c r="I262" s="51">
        <v>2060</v>
      </c>
      <c r="J262" s="51">
        <v>0</v>
      </c>
      <c r="K262" s="51">
        <v>65435</v>
      </c>
      <c r="L262" s="51">
        <v>71460</v>
      </c>
      <c r="M262" s="51">
        <v>3210</v>
      </c>
      <c r="N262" s="51">
        <v>0</v>
      </c>
      <c r="O262" s="51">
        <v>3056</v>
      </c>
      <c r="P262" s="51">
        <v>1308</v>
      </c>
      <c r="Q262" s="51">
        <v>860</v>
      </c>
      <c r="R262" s="51">
        <v>860</v>
      </c>
      <c r="S262" s="51">
        <v>0</v>
      </c>
      <c r="T262" s="51">
        <v>1308</v>
      </c>
      <c r="U262" s="51">
        <v>1308</v>
      </c>
      <c r="V262" s="51">
        <v>0</v>
      </c>
      <c r="W262" s="51">
        <v>0</v>
      </c>
      <c r="X262" s="51">
        <v>0</v>
      </c>
      <c r="Y262" s="51">
        <v>120</v>
      </c>
      <c r="Z262" s="51">
        <v>630</v>
      </c>
      <c r="AA262" s="51">
        <v>0</v>
      </c>
      <c r="AB262" s="51">
        <v>0</v>
      </c>
    </row>
    <row r="263" spans="1:28" ht="15">
      <c r="A263" s="43" t="s">
        <v>296</v>
      </c>
      <c r="B263" s="51">
        <f t="shared" si="21"/>
        <v>191230</v>
      </c>
      <c r="C263" s="51">
        <v>171400</v>
      </c>
      <c r="D263" s="51">
        <v>187200</v>
      </c>
      <c r="E263" s="51">
        <v>5894</v>
      </c>
      <c r="F263" s="51">
        <v>0</v>
      </c>
      <c r="G263" s="51">
        <v>5995</v>
      </c>
      <c r="H263" s="51">
        <v>0</v>
      </c>
      <c r="I263" s="51">
        <v>0</v>
      </c>
      <c r="J263" s="51">
        <v>0</v>
      </c>
      <c r="K263" s="51">
        <v>121100</v>
      </c>
      <c r="L263" s="51">
        <v>131384</v>
      </c>
      <c r="M263" s="51">
        <v>0</v>
      </c>
      <c r="N263" s="51">
        <v>0</v>
      </c>
      <c r="O263" s="51">
        <v>4124</v>
      </c>
      <c r="P263" s="51">
        <v>3544</v>
      </c>
      <c r="Q263" s="51">
        <v>2437</v>
      </c>
      <c r="R263" s="51">
        <v>2437</v>
      </c>
      <c r="S263" s="51">
        <v>0</v>
      </c>
      <c r="T263" s="51">
        <v>3544</v>
      </c>
      <c r="U263" s="51">
        <v>3544</v>
      </c>
      <c r="V263" s="51">
        <v>0</v>
      </c>
      <c r="W263" s="51">
        <v>0</v>
      </c>
      <c r="X263" s="51">
        <v>0</v>
      </c>
      <c r="Y263" s="51">
        <v>1848</v>
      </c>
      <c r="Z263" s="51">
        <v>486</v>
      </c>
      <c r="AA263" s="51">
        <v>0</v>
      </c>
      <c r="AB263" s="51">
        <v>0</v>
      </c>
    </row>
    <row r="264" spans="1:28" ht="15">
      <c r="A264" s="43" t="s">
        <v>297</v>
      </c>
      <c r="B264" s="51">
        <f t="shared" si="21"/>
        <v>147561</v>
      </c>
      <c r="C264" s="51">
        <v>167640</v>
      </c>
      <c r="D264" s="51">
        <v>145000</v>
      </c>
      <c r="E264" s="51">
        <v>10726</v>
      </c>
      <c r="F264" s="51">
        <v>0</v>
      </c>
      <c r="G264" s="51">
        <v>10000</v>
      </c>
      <c r="H264" s="51">
        <v>0</v>
      </c>
      <c r="I264" s="51">
        <v>16584</v>
      </c>
      <c r="J264" s="51">
        <v>0</v>
      </c>
      <c r="K264" s="51">
        <v>49755</v>
      </c>
      <c r="L264" s="51">
        <v>97025</v>
      </c>
      <c r="M264" s="51">
        <v>0</v>
      </c>
      <c r="N264" s="51">
        <v>0</v>
      </c>
      <c r="O264" s="51">
        <v>4068</v>
      </c>
      <c r="P264" s="51">
        <v>2561</v>
      </c>
      <c r="Q264" s="51">
        <v>4068</v>
      </c>
      <c r="R264" s="51">
        <v>4068</v>
      </c>
      <c r="S264" s="51">
        <v>0</v>
      </c>
      <c r="T264" s="51">
        <v>2561</v>
      </c>
      <c r="U264" s="51">
        <v>2561</v>
      </c>
      <c r="V264" s="51">
        <v>0</v>
      </c>
      <c r="W264" s="51">
        <v>0</v>
      </c>
      <c r="X264" s="51">
        <v>0</v>
      </c>
      <c r="Y264" s="51">
        <v>0</v>
      </c>
      <c r="Z264" s="51">
        <v>0</v>
      </c>
      <c r="AA264" s="51">
        <v>0</v>
      </c>
      <c r="AB264" s="51">
        <v>0</v>
      </c>
    </row>
    <row r="265" spans="1:28" ht="15">
      <c r="A265" s="43" t="s">
        <v>298</v>
      </c>
      <c r="B265" s="51">
        <f t="shared" si="21"/>
        <v>92314</v>
      </c>
      <c r="C265" s="51">
        <v>140000</v>
      </c>
      <c r="D265" s="51">
        <v>90000</v>
      </c>
      <c r="E265" s="51">
        <v>18653</v>
      </c>
      <c r="F265" s="51">
        <v>0</v>
      </c>
      <c r="G265" s="51">
        <v>11084</v>
      </c>
      <c r="H265" s="51">
        <v>0</v>
      </c>
      <c r="I265" s="51">
        <v>6659</v>
      </c>
      <c r="J265" s="51">
        <v>1000</v>
      </c>
      <c r="K265" s="51">
        <v>47041</v>
      </c>
      <c r="L265" s="51">
        <v>55000</v>
      </c>
      <c r="M265" s="51">
        <v>0</v>
      </c>
      <c r="N265" s="51">
        <v>0</v>
      </c>
      <c r="O265" s="51">
        <v>2940</v>
      </c>
      <c r="P265" s="51">
        <v>2314</v>
      </c>
      <c r="Q265" s="51">
        <v>2940</v>
      </c>
      <c r="R265" s="51">
        <v>2940</v>
      </c>
      <c r="S265" s="51">
        <v>0</v>
      </c>
      <c r="T265" s="51">
        <v>2056</v>
      </c>
      <c r="U265" s="51">
        <v>2056</v>
      </c>
      <c r="V265" s="51">
        <v>0</v>
      </c>
      <c r="W265" s="51">
        <v>0</v>
      </c>
      <c r="X265" s="51">
        <v>0</v>
      </c>
      <c r="Y265" s="51">
        <v>0</v>
      </c>
      <c r="Z265" s="51">
        <v>0</v>
      </c>
      <c r="AA265" s="51">
        <v>0</v>
      </c>
      <c r="AB265" s="51">
        <v>0</v>
      </c>
    </row>
    <row r="266" spans="1:28" ht="15">
      <c r="A266" s="43" t="s">
        <v>299</v>
      </c>
      <c r="B266" s="51">
        <f t="shared" si="21"/>
        <v>103175</v>
      </c>
      <c r="C266" s="51">
        <v>88000</v>
      </c>
      <c r="D266" s="51">
        <v>100000</v>
      </c>
      <c r="E266" s="51">
        <v>8510</v>
      </c>
      <c r="F266" s="51">
        <v>0</v>
      </c>
      <c r="G266" s="51">
        <v>1500</v>
      </c>
      <c r="H266" s="51">
        <v>0</v>
      </c>
      <c r="I266" s="51">
        <v>2500</v>
      </c>
      <c r="J266" s="51">
        <v>1900</v>
      </c>
      <c r="K266" s="51">
        <v>57000</v>
      </c>
      <c r="L266" s="51">
        <v>56769</v>
      </c>
      <c r="M266" s="51">
        <v>0</v>
      </c>
      <c r="N266" s="51">
        <v>0</v>
      </c>
      <c r="O266" s="51">
        <v>3376</v>
      </c>
      <c r="P266" s="51">
        <v>3175</v>
      </c>
      <c r="Q266" s="51">
        <v>2224</v>
      </c>
      <c r="R266" s="51">
        <v>2224</v>
      </c>
      <c r="S266" s="51">
        <v>0</v>
      </c>
      <c r="T266" s="51">
        <v>3175</v>
      </c>
      <c r="U266" s="51">
        <v>3150</v>
      </c>
      <c r="V266" s="51">
        <v>25</v>
      </c>
      <c r="W266" s="51">
        <v>0</v>
      </c>
      <c r="X266" s="51">
        <v>0</v>
      </c>
      <c r="Y266" s="51">
        <v>0</v>
      </c>
      <c r="Z266" s="51">
        <v>0</v>
      </c>
      <c r="AA266" s="51">
        <v>0</v>
      </c>
      <c r="AB266" s="51">
        <v>0</v>
      </c>
    </row>
    <row r="267" spans="1:28" ht="15">
      <c r="A267" s="43" t="s">
        <v>300</v>
      </c>
      <c r="B267" s="51">
        <f t="shared" si="21"/>
        <v>156040</v>
      </c>
      <c r="C267" s="51">
        <v>97000</v>
      </c>
      <c r="D267" s="51">
        <v>153118</v>
      </c>
      <c r="E267" s="51">
        <v>4021</v>
      </c>
      <c r="F267" s="51">
        <v>0</v>
      </c>
      <c r="G267" s="51">
        <v>10000</v>
      </c>
      <c r="H267" s="51">
        <v>0</v>
      </c>
      <c r="I267" s="51">
        <v>4103</v>
      </c>
      <c r="J267" s="51">
        <v>1402</v>
      </c>
      <c r="K267" s="51">
        <v>99877</v>
      </c>
      <c r="L267" s="51">
        <v>107969</v>
      </c>
      <c r="M267" s="51">
        <v>4594</v>
      </c>
      <c r="N267" s="51">
        <v>300</v>
      </c>
      <c r="O267" s="51">
        <v>4559</v>
      </c>
      <c r="P267" s="51">
        <v>2922</v>
      </c>
      <c r="Q267" s="51">
        <v>4559</v>
      </c>
      <c r="R267" s="51">
        <v>4559</v>
      </c>
      <c r="S267" s="51">
        <v>0</v>
      </c>
      <c r="T267" s="51">
        <v>2922</v>
      </c>
      <c r="U267" s="51">
        <v>2922</v>
      </c>
      <c r="V267" s="51">
        <v>0</v>
      </c>
      <c r="W267" s="51">
        <v>0</v>
      </c>
      <c r="X267" s="51">
        <v>0</v>
      </c>
      <c r="Y267" s="51">
        <v>0</v>
      </c>
      <c r="Z267" s="51">
        <v>0</v>
      </c>
      <c r="AA267" s="51">
        <v>0</v>
      </c>
      <c r="AB267" s="51">
        <v>0</v>
      </c>
    </row>
    <row r="268" spans="1:28" ht="15">
      <c r="A268" s="43" t="s">
        <v>301</v>
      </c>
      <c r="B268" s="51">
        <f t="shared" si="21"/>
        <v>123958</v>
      </c>
      <c r="C268" s="51">
        <v>146446</v>
      </c>
      <c r="D268" s="51">
        <v>119000</v>
      </c>
      <c r="E268" s="51">
        <v>10000</v>
      </c>
      <c r="F268" s="51">
        <v>0</v>
      </c>
      <c r="G268" s="51">
        <v>3003</v>
      </c>
      <c r="H268" s="51">
        <v>0</v>
      </c>
      <c r="I268" s="51">
        <v>5800</v>
      </c>
      <c r="J268" s="51">
        <v>0</v>
      </c>
      <c r="K268" s="51">
        <v>79214</v>
      </c>
      <c r="L268" s="51">
        <v>93407</v>
      </c>
      <c r="M268" s="51">
        <v>0</v>
      </c>
      <c r="N268" s="51">
        <v>0</v>
      </c>
      <c r="O268" s="51">
        <v>2605</v>
      </c>
      <c r="P268" s="51">
        <v>3670</v>
      </c>
      <c r="Q268" s="51">
        <v>2605</v>
      </c>
      <c r="R268" s="51">
        <v>2605</v>
      </c>
      <c r="S268" s="51">
        <v>0</v>
      </c>
      <c r="T268" s="51">
        <v>3670</v>
      </c>
      <c r="U268" s="51">
        <v>3670</v>
      </c>
      <c r="V268" s="51">
        <v>0</v>
      </c>
      <c r="W268" s="51">
        <v>0</v>
      </c>
      <c r="X268" s="51">
        <v>0</v>
      </c>
      <c r="Y268" s="51">
        <v>459</v>
      </c>
      <c r="Z268" s="51">
        <v>0</v>
      </c>
      <c r="AA268" s="51">
        <v>0</v>
      </c>
      <c r="AB268" s="51">
        <v>1288</v>
      </c>
    </row>
    <row r="269" spans="1:28" ht="15">
      <c r="A269" s="43" t="s">
        <v>302</v>
      </c>
      <c r="B269" s="51">
        <f t="shared" si="21"/>
        <v>120366</v>
      </c>
      <c r="C269" s="51">
        <v>111000</v>
      </c>
      <c r="D269" s="51">
        <v>105608</v>
      </c>
      <c r="E269" s="51">
        <v>3780</v>
      </c>
      <c r="F269" s="51">
        <v>0</v>
      </c>
      <c r="G269" s="51">
        <v>5000</v>
      </c>
      <c r="H269" s="51">
        <v>0</v>
      </c>
      <c r="I269" s="51">
        <v>0</v>
      </c>
      <c r="J269" s="51">
        <v>0</v>
      </c>
      <c r="K269" s="51">
        <v>65909</v>
      </c>
      <c r="L269" s="51">
        <v>77186</v>
      </c>
      <c r="M269" s="51">
        <v>0</v>
      </c>
      <c r="N269" s="51">
        <v>0</v>
      </c>
      <c r="O269" s="51">
        <v>2688</v>
      </c>
      <c r="P269" s="51">
        <v>3915</v>
      </c>
      <c r="Q269" s="51">
        <v>2688</v>
      </c>
      <c r="R269" s="51">
        <v>2688</v>
      </c>
      <c r="S269" s="51">
        <v>0</v>
      </c>
      <c r="T269" s="51">
        <v>3915</v>
      </c>
      <c r="U269" s="51">
        <v>3915</v>
      </c>
      <c r="V269" s="51">
        <v>0</v>
      </c>
      <c r="W269" s="51">
        <v>0</v>
      </c>
      <c r="X269" s="51">
        <v>0</v>
      </c>
      <c r="Y269" s="51">
        <v>0</v>
      </c>
      <c r="Z269" s="51">
        <v>67</v>
      </c>
      <c r="AA269" s="51">
        <v>0</v>
      </c>
      <c r="AB269" s="51">
        <v>10776</v>
      </c>
    </row>
    <row r="270" spans="1:28" ht="15">
      <c r="A270" s="43" t="s">
        <v>303</v>
      </c>
      <c r="B270" s="51">
        <f t="shared" si="21"/>
        <v>96130</v>
      </c>
      <c r="C270" s="51">
        <v>75710</v>
      </c>
      <c r="D270" s="51">
        <v>93000</v>
      </c>
      <c r="E270" s="51">
        <v>4000</v>
      </c>
      <c r="F270" s="51">
        <v>0</v>
      </c>
      <c r="G270" s="51">
        <v>17907</v>
      </c>
      <c r="H270" s="51">
        <v>0</v>
      </c>
      <c r="I270" s="51">
        <v>780</v>
      </c>
      <c r="J270" s="51">
        <v>0</v>
      </c>
      <c r="K270" s="51">
        <v>71677</v>
      </c>
      <c r="L270" s="51">
        <v>70245</v>
      </c>
      <c r="M270" s="51">
        <v>0</v>
      </c>
      <c r="N270" s="51">
        <v>0</v>
      </c>
      <c r="O270" s="51">
        <v>2242</v>
      </c>
      <c r="P270" s="51">
        <v>3130</v>
      </c>
      <c r="Q270" s="51">
        <v>2242</v>
      </c>
      <c r="R270" s="51">
        <v>2242</v>
      </c>
      <c r="S270" s="51">
        <v>0</v>
      </c>
      <c r="T270" s="51">
        <v>3130</v>
      </c>
      <c r="U270" s="51">
        <v>3130</v>
      </c>
      <c r="V270" s="51">
        <v>0</v>
      </c>
      <c r="W270" s="51">
        <v>0</v>
      </c>
      <c r="X270" s="51">
        <v>0</v>
      </c>
      <c r="Y270" s="51">
        <v>0</v>
      </c>
      <c r="Z270" s="51">
        <v>0</v>
      </c>
      <c r="AA270" s="51">
        <v>0</v>
      </c>
      <c r="AB270" s="51">
        <v>0</v>
      </c>
    </row>
    <row r="271" spans="1:28" ht="15">
      <c r="A271" s="43" t="s">
        <v>304</v>
      </c>
      <c r="B271" s="51">
        <f t="shared" si="21"/>
        <v>140313</v>
      </c>
      <c r="C271" s="51">
        <v>107000</v>
      </c>
      <c r="D271" s="51">
        <v>138000</v>
      </c>
      <c r="E271" s="51">
        <v>17493</v>
      </c>
      <c r="F271" s="51">
        <v>0</v>
      </c>
      <c r="G271" s="51">
        <v>11501</v>
      </c>
      <c r="H271" s="51">
        <v>0</v>
      </c>
      <c r="I271" s="51">
        <v>1530</v>
      </c>
      <c r="J271" s="51">
        <v>1565</v>
      </c>
      <c r="K271" s="51">
        <v>59805</v>
      </c>
      <c r="L271" s="51">
        <v>77364</v>
      </c>
      <c r="M271" s="51">
        <v>8188</v>
      </c>
      <c r="N271" s="51">
        <v>290</v>
      </c>
      <c r="O271" s="51">
        <v>52669</v>
      </c>
      <c r="P271" s="51">
        <v>2313</v>
      </c>
      <c r="Q271" s="51">
        <v>52082</v>
      </c>
      <c r="R271" s="51">
        <v>2082</v>
      </c>
      <c r="S271" s="51">
        <v>0</v>
      </c>
      <c r="T271" s="51">
        <v>1520</v>
      </c>
      <c r="U271" s="51">
        <v>1520</v>
      </c>
      <c r="V271" s="51">
        <v>0</v>
      </c>
      <c r="W271" s="51">
        <v>0</v>
      </c>
      <c r="X271" s="51">
        <v>0</v>
      </c>
      <c r="Y271" s="51">
        <v>0</v>
      </c>
      <c r="Z271" s="51">
        <v>0</v>
      </c>
      <c r="AA271" s="51">
        <v>0</v>
      </c>
      <c r="AB271" s="51">
        <v>0</v>
      </c>
    </row>
    <row r="272" spans="1:28" ht="15">
      <c r="A272" s="43" t="s">
        <v>305</v>
      </c>
      <c r="B272" s="51">
        <f t="shared" si="21"/>
        <v>1770679</v>
      </c>
      <c r="C272" s="51">
        <v>132000</v>
      </c>
      <c r="D272" s="51">
        <v>504382</v>
      </c>
      <c r="E272" s="51">
        <v>10040</v>
      </c>
      <c r="F272" s="51">
        <v>0</v>
      </c>
      <c r="G272" s="51">
        <v>40067</v>
      </c>
      <c r="H272" s="51">
        <v>0</v>
      </c>
      <c r="I272" s="51">
        <v>1165</v>
      </c>
      <c r="J272" s="51">
        <v>0</v>
      </c>
      <c r="K272" s="51">
        <v>246949</v>
      </c>
      <c r="L272" s="51">
        <v>244724</v>
      </c>
      <c r="M272" s="51">
        <v>14473</v>
      </c>
      <c r="N272" s="51">
        <v>0</v>
      </c>
      <c r="O272" s="51">
        <v>30081</v>
      </c>
      <c r="P272" s="51">
        <v>512787</v>
      </c>
      <c r="Q272" s="51">
        <v>24994</v>
      </c>
      <c r="R272" s="51">
        <v>4994</v>
      </c>
      <c r="S272" s="51">
        <v>0</v>
      </c>
      <c r="T272" s="51">
        <v>7245</v>
      </c>
      <c r="U272" s="51">
        <v>7245</v>
      </c>
      <c r="V272" s="51">
        <v>0</v>
      </c>
      <c r="W272" s="51">
        <v>0</v>
      </c>
      <c r="X272" s="51">
        <v>0</v>
      </c>
      <c r="Y272" s="51">
        <v>0</v>
      </c>
      <c r="Z272" s="51">
        <v>639</v>
      </c>
      <c r="AA272" s="51">
        <v>0</v>
      </c>
      <c r="AB272" s="51">
        <v>752871</v>
      </c>
    </row>
    <row r="273" spans="1:28" ht="15">
      <c r="A273" s="43" t="s">
        <v>306</v>
      </c>
      <c r="B273" s="51">
        <f t="shared" si="21"/>
        <v>195727</v>
      </c>
      <c r="C273" s="51">
        <v>182000</v>
      </c>
      <c r="D273" s="51">
        <v>177822</v>
      </c>
      <c r="E273" s="51">
        <v>20460</v>
      </c>
      <c r="F273" s="51">
        <v>0</v>
      </c>
      <c r="G273" s="51">
        <v>101653</v>
      </c>
      <c r="H273" s="51">
        <v>0</v>
      </c>
      <c r="I273" s="51">
        <v>1482</v>
      </c>
      <c r="J273" s="51">
        <v>9452</v>
      </c>
      <c r="K273" s="51">
        <v>109854</v>
      </c>
      <c r="L273" s="51">
        <v>105908</v>
      </c>
      <c r="M273" s="51">
        <v>1474</v>
      </c>
      <c r="N273" s="51">
        <v>50296</v>
      </c>
      <c r="O273" s="51">
        <v>3086</v>
      </c>
      <c r="P273" s="51">
        <v>3905</v>
      </c>
      <c r="Q273" s="51">
        <v>1415</v>
      </c>
      <c r="R273" s="51">
        <v>1415</v>
      </c>
      <c r="S273" s="51">
        <v>0</v>
      </c>
      <c r="T273" s="51">
        <v>2017</v>
      </c>
      <c r="U273" s="51">
        <v>2017</v>
      </c>
      <c r="V273" s="51">
        <v>0</v>
      </c>
      <c r="W273" s="51">
        <v>0</v>
      </c>
      <c r="X273" s="51">
        <v>0</v>
      </c>
      <c r="Y273" s="51">
        <v>7633</v>
      </c>
      <c r="Z273" s="51">
        <v>14000</v>
      </c>
      <c r="AA273" s="51">
        <v>0</v>
      </c>
      <c r="AB273" s="51">
        <v>0</v>
      </c>
    </row>
    <row r="274" spans="1:28" ht="15">
      <c r="A274" s="43" t="s">
        <v>307</v>
      </c>
      <c r="B274" s="51">
        <f t="shared" si="21"/>
        <v>200669</v>
      </c>
      <c r="C274" s="51">
        <v>468344</v>
      </c>
      <c r="D274" s="51">
        <v>196000</v>
      </c>
      <c r="E274" s="51">
        <v>53263</v>
      </c>
      <c r="F274" s="51">
        <v>350</v>
      </c>
      <c r="G274" s="51">
        <v>22146</v>
      </c>
      <c r="H274" s="51">
        <v>3</v>
      </c>
      <c r="I274" s="51">
        <v>3530</v>
      </c>
      <c r="J274" s="51">
        <v>0</v>
      </c>
      <c r="K274" s="51">
        <v>118581</v>
      </c>
      <c r="L274" s="51">
        <v>142511</v>
      </c>
      <c r="M274" s="51">
        <v>0</v>
      </c>
      <c r="N274" s="51">
        <v>1113</v>
      </c>
      <c r="O274" s="51">
        <v>2232</v>
      </c>
      <c r="P274" s="51">
        <v>3191</v>
      </c>
      <c r="Q274" s="51">
        <v>2232</v>
      </c>
      <c r="R274" s="51">
        <v>2232</v>
      </c>
      <c r="S274" s="51">
        <v>0</v>
      </c>
      <c r="T274" s="51">
        <v>3191</v>
      </c>
      <c r="U274" s="51">
        <v>3191</v>
      </c>
      <c r="V274" s="51">
        <v>0</v>
      </c>
      <c r="W274" s="51">
        <v>0</v>
      </c>
      <c r="X274" s="51">
        <v>0</v>
      </c>
      <c r="Y274" s="51">
        <v>1112</v>
      </c>
      <c r="Z274" s="51">
        <v>659</v>
      </c>
      <c r="AA274" s="51">
        <v>0</v>
      </c>
      <c r="AB274" s="51">
        <v>819</v>
      </c>
    </row>
    <row r="275" spans="1:28" ht="15">
      <c r="A275" s="43" t="s">
        <v>308</v>
      </c>
      <c r="B275" s="51">
        <f t="shared" si="21"/>
        <v>102473</v>
      </c>
      <c r="C275" s="51">
        <v>140000</v>
      </c>
      <c r="D275" s="51">
        <v>100000</v>
      </c>
      <c r="E275" s="51">
        <v>20106</v>
      </c>
      <c r="F275" s="51">
        <v>0</v>
      </c>
      <c r="G275" s="51">
        <v>18416</v>
      </c>
      <c r="H275" s="51">
        <v>0</v>
      </c>
      <c r="I275" s="51">
        <v>0</v>
      </c>
      <c r="J275" s="51">
        <v>599</v>
      </c>
      <c r="K275" s="51">
        <v>65000</v>
      </c>
      <c r="L275" s="51">
        <v>61727</v>
      </c>
      <c r="M275" s="51">
        <v>11000</v>
      </c>
      <c r="N275" s="51">
        <v>3340</v>
      </c>
      <c r="O275" s="51">
        <v>4718</v>
      </c>
      <c r="P275" s="51">
        <v>2473</v>
      </c>
      <c r="Q275" s="51">
        <v>1645</v>
      </c>
      <c r="R275" s="51">
        <v>1645</v>
      </c>
      <c r="S275" s="51">
        <v>0</v>
      </c>
      <c r="T275" s="51">
        <v>2473</v>
      </c>
      <c r="U275" s="51">
        <v>2473</v>
      </c>
      <c r="V275" s="51">
        <v>0</v>
      </c>
      <c r="W275" s="51">
        <v>0</v>
      </c>
      <c r="X275" s="51">
        <v>0</v>
      </c>
      <c r="Y275" s="51">
        <v>0</v>
      </c>
      <c r="Z275" s="51">
        <v>0</v>
      </c>
      <c r="AA275" s="51">
        <v>0</v>
      </c>
      <c r="AB275" s="51">
        <v>0</v>
      </c>
    </row>
    <row r="276" spans="1:28" ht="15">
      <c r="A276" s="43" t="s">
        <v>309</v>
      </c>
      <c r="B276" s="51">
        <f t="shared" si="21"/>
        <v>3652450</v>
      </c>
      <c r="C276" s="51">
        <f>SUM(C261:C275)</f>
        <v>2205882</v>
      </c>
      <c r="D276" s="51">
        <f>SUM(D261:D275)</f>
        <v>2316250</v>
      </c>
      <c r="E276" s="51">
        <f>SUM(E261:E275)</f>
        <v>198049</v>
      </c>
      <c r="F276" s="51">
        <f>SUM(F261:F275)</f>
        <v>350</v>
      </c>
      <c r="G276" s="51">
        <f>SUM(G261:G275)</f>
        <v>273352</v>
      </c>
      <c r="H276" s="51">
        <f>SUM(H267:H275)</f>
        <v>3</v>
      </c>
      <c r="I276" s="51">
        <f aca="true" t="shared" si="22" ref="I276:Z276">SUM(I261:I275)</f>
        <v>46637</v>
      </c>
      <c r="J276" s="51">
        <f t="shared" si="22"/>
        <v>21470</v>
      </c>
      <c r="K276" s="51">
        <f t="shared" si="22"/>
        <v>1316501</v>
      </c>
      <c r="L276" s="51">
        <f t="shared" si="22"/>
        <v>1441365</v>
      </c>
      <c r="M276" s="51">
        <f t="shared" si="22"/>
        <v>42939</v>
      </c>
      <c r="N276" s="51">
        <f t="shared" si="22"/>
        <v>57762</v>
      </c>
      <c r="O276" s="51">
        <f t="shared" si="22"/>
        <v>123386</v>
      </c>
      <c r="P276" s="51">
        <f t="shared" si="22"/>
        <v>553965</v>
      </c>
      <c r="Q276" s="51">
        <f t="shared" si="22"/>
        <v>107933</v>
      </c>
      <c r="R276" s="51">
        <f t="shared" si="22"/>
        <v>37933</v>
      </c>
      <c r="S276" s="51">
        <f t="shared" si="22"/>
        <v>0</v>
      </c>
      <c r="T276" s="51">
        <f t="shared" si="22"/>
        <v>45484</v>
      </c>
      <c r="U276" s="51">
        <f t="shared" si="22"/>
        <v>45459</v>
      </c>
      <c r="V276" s="51">
        <f t="shared" si="22"/>
        <v>25</v>
      </c>
      <c r="W276" s="51">
        <f t="shared" si="22"/>
        <v>0</v>
      </c>
      <c r="X276" s="51">
        <f t="shared" si="22"/>
        <v>0</v>
      </c>
      <c r="Y276" s="51">
        <f t="shared" si="22"/>
        <v>11172</v>
      </c>
      <c r="Z276" s="51">
        <f t="shared" si="22"/>
        <v>16481</v>
      </c>
      <c r="AA276" s="51">
        <v>0</v>
      </c>
      <c r="AB276" s="51">
        <f>SUM(AB261:AB275)</f>
        <v>765754</v>
      </c>
    </row>
    <row r="277" spans="1:28" ht="15" customHeight="1">
      <c r="A277" s="214"/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6"/>
    </row>
    <row r="279" spans="1:17" ht="12.75">
      <c r="A279" s="371" t="s">
        <v>41</v>
      </c>
      <c r="B279" s="371"/>
      <c r="C279" s="371"/>
      <c r="D279" s="371"/>
      <c r="E279" s="371"/>
      <c r="F279" s="371"/>
      <c r="G279" s="371"/>
      <c r="H279" s="371"/>
      <c r="I279" s="371"/>
      <c r="J279" s="371"/>
      <c r="K279" s="371"/>
      <c r="L279" s="371"/>
      <c r="M279" s="371"/>
      <c r="N279" s="371"/>
      <c r="O279" s="371"/>
      <c r="P279" s="371"/>
      <c r="Q279" s="22"/>
    </row>
    <row r="280" spans="1:17" ht="12.75">
      <c r="A280" s="371" t="s">
        <v>42</v>
      </c>
      <c r="B280" s="371"/>
      <c r="C280" s="371"/>
      <c r="D280" s="371"/>
      <c r="E280" s="37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2.75">
      <c r="A281" s="371" t="s">
        <v>43</v>
      </c>
      <c r="B281" s="371"/>
      <c r="C281" s="371"/>
      <c r="D281" s="371"/>
      <c r="E281" s="371"/>
      <c r="F281" s="371"/>
      <c r="G281" s="371"/>
      <c r="H281" s="371"/>
      <c r="I281" s="371"/>
      <c r="J281" s="371"/>
      <c r="K281" s="371"/>
      <c r="L281" s="371"/>
      <c r="M281" s="371"/>
      <c r="N281" s="371"/>
      <c r="O281" s="371"/>
      <c r="P281" s="371"/>
      <c r="Q281" s="371"/>
    </row>
    <row r="289" spans="9:15" ht="15">
      <c r="I289" s="100"/>
      <c r="L289" s="51"/>
      <c r="O289" s="51"/>
    </row>
    <row r="290" spans="9:15" ht="15">
      <c r="I290" s="100"/>
      <c r="L290" s="51"/>
      <c r="O290" s="51"/>
    </row>
    <row r="291" spans="9:15" ht="15">
      <c r="I291" s="100"/>
      <c r="L291" s="51"/>
      <c r="O291" s="51"/>
    </row>
    <row r="292" spans="9:15" ht="15">
      <c r="I292" s="100"/>
      <c r="L292" s="51"/>
      <c r="O292" s="51"/>
    </row>
    <row r="293" spans="9:15" ht="15">
      <c r="I293" s="103"/>
      <c r="L293" s="51"/>
      <c r="O293" s="51"/>
    </row>
    <row r="294" spans="9:15" ht="15">
      <c r="I294" s="100"/>
      <c r="L294" s="51"/>
      <c r="O294" s="51"/>
    </row>
    <row r="295" spans="9:15" ht="15">
      <c r="I295" s="100"/>
      <c r="L295" s="51"/>
      <c r="O295" s="51"/>
    </row>
    <row r="296" spans="9:15" ht="15">
      <c r="I296" s="100"/>
      <c r="L296" s="51"/>
      <c r="O296" s="51"/>
    </row>
    <row r="297" spans="9:15" ht="15">
      <c r="I297" s="100"/>
      <c r="O297" s="51"/>
    </row>
    <row r="298" spans="9:15" ht="15">
      <c r="I298" s="51"/>
      <c r="O298" s="51"/>
    </row>
    <row r="299" spans="9:15" ht="15">
      <c r="I299" s="51"/>
      <c r="O299" s="51"/>
    </row>
    <row r="300" spans="9:15" ht="15">
      <c r="I300" s="51"/>
      <c r="O300" s="51"/>
    </row>
    <row r="301" spans="9:15" ht="15">
      <c r="I301" s="51"/>
      <c r="O301" s="51"/>
    </row>
    <row r="302" spans="9:15" ht="15">
      <c r="I302" s="51"/>
      <c r="O302" s="51"/>
    </row>
    <row r="303" spans="9:15" ht="15">
      <c r="I303" s="51"/>
      <c r="O303" s="51"/>
    </row>
  </sheetData>
  <sheetProtection/>
  <mergeCells count="28">
    <mergeCell ref="A281:Q281"/>
    <mergeCell ref="Y2:Z5"/>
    <mergeCell ref="Q3:V3"/>
    <mergeCell ref="U4:V4"/>
    <mergeCell ref="E6:F6"/>
    <mergeCell ref="G6:H6"/>
    <mergeCell ref="A279:P279"/>
    <mergeCell ref="A280:E280"/>
    <mergeCell ref="M3:N5"/>
    <mergeCell ref="O3:P5"/>
    <mergeCell ref="E3:H4"/>
    <mergeCell ref="I3:J5"/>
    <mergeCell ref="A1:X1"/>
    <mergeCell ref="A2:A6"/>
    <mergeCell ref="B2:B5"/>
    <mergeCell ref="O2:X2"/>
    <mergeCell ref="C3:D5"/>
    <mergeCell ref="C2:N2"/>
    <mergeCell ref="Q6:S6"/>
    <mergeCell ref="AA2:AB5"/>
    <mergeCell ref="K3:L5"/>
    <mergeCell ref="T6:V6"/>
    <mergeCell ref="W3:X3"/>
    <mergeCell ref="Q4:Q5"/>
    <mergeCell ref="R4:S4"/>
    <mergeCell ref="T4:T5"/>
    <mergeCell ref="W4:X4"/>
    <mergeCell ref="W5:X5"/>
  </mergeCells>
  <printOptions/>
  <pageMargins left="0.1968503937007874" right="0.12" top="0.33" bottom="0.28" header="0.22" footer="0.18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82"/>
  <sheetViews>
    <sheetView zoomScalePageLayoutView="0" workbookViewId="0" topLeftCell="A115">
      <selection activeCell="N16" sqref="N16"/>
    </sheetView>
  </sheetViews>
  <sheetFormatPr defaultColWidth="9.00390625" defaultRowHeight="12.75"/>
  <cols>
    <col min="2" max="2" width="28.375" style="259" customWidth="1"/>
    <col min="3" max="3" width="12.00390625" style="259" customWidth="1"/>
    <col min="4" max="4" width="10.875" style="259" customWidth="1"/>
    <col min="5" max="5" width="9.125" style="264" customWidth="1"/>
  </cols>
  <sheetData>
    <row r="1" spans="2:4" ht="12.75">
      <c r="B1" s="43"/>
      <c r="C1" s="43"/>
      <c r="D1" s="43"/>
    </row>
    <row r="2" spans="2:5" ht="12.75" customHeight="1">
      <c r="B2" s="275" t="s">
        <v>7</v>
      </c>
      <c r="C2" s="275" t="s">
        <v>49</v>
      </c>
      <c r="D2" s="283" t="s">
        <v>11</v>
      </c>
      <c r="E2" s="382" t="s">
        <v>336</v>
      </c>
    </row>
    <row r="3" spans="2:5" ht="12.75">
      <c r="B3" s="275"/>
      <c r="C3" s="275"/>
      <c r="D3" s="283"/>
      <c r="E3" s="382"/>
    </row>
    <row r="4" spans="2:5" ht="12.75">
      <c r="B4" s="275"/>
      <c r="C4" s="278"/>
      <c r="D4" s="283"/>
      <c r="E4" s="382"/>
    </row>
    <row r="5" spans="2:5" ht="15">
      <c r="B5" s="43" t="s">
        <v>179</v>
      </c>
      <c r="C5" s="51">
        <v>22545</v>
      </c>
      <c r="D5" s="51">
        <v>14</v>
      </c>
      <c r="E5" s="264">
        <f aca="true" t="shared" si="0" ref="E5:E68">(D5/C5)*100</f>
        <v>0.062098026169882456</v>
      </c>
    </row>
    <row r="6" spans="2:5" ht="15">
      <c r="B6" s="43" t="s">
        <v>235</v>
      </c>
      <c r="C6" s="51">
        <v>35769</v>
      </c>
      <c r="D6" s="51">
        <v>30</v>
      </c>
      <c r="E6" s="264">
        <f t="shared" si="0"/>
        <v>0.08387150884844419</v>
      </c>
    </row>
    <row r="7" spans="2:5" ht="15">
      <c r="B7" s="43" t="s">
        <v>247</v>
      </c>
      <c r="C7" s="51">
        <v>115584</v>
      </c>
      <c r="D7" s="51">
        <v>104</v>
      </c>
      <c r="E7" s="264">
        <f t="shared" si="0"/>
        <v>0.08997785160575858</v>
      </c>
    </row>
    <row r="8" spans="2:5" ht="15">
      <c r="B8" s="43" t="s">
        <v>197</v>
      </c>
      <c r="C8" s="51">
        <f>SUM(C1:C7)</f>
        <v>173898</v>
      </c>
      <c r="D8" s="51">
        <v>244</v>
      </c>
      <c r="E8" s="264">
        <f t="shared" si="0"/>
        <v>0.14031213699985048</v>
      </c>
    </row>
    <row r="9" spans="2:5" ht="15">
      <c r="B9" s="43" t="s">
        <v>226</v>
      </c>
      <c r="C9" s="51">
        <v>61813</v>
      </c>
      <c r="D9" s="51">
        <v>119</v>
      </c>
      <c r="E9" s="264">
        <f t="shared" si="0"/>
        <v>0.19251613738210407</v>
      </c>
    </row>
    <row r="10" spans="2:5" ht="15">
      <c r="B10" s="43" t="s">
        <v>264</v>
      </c>
      <c r="C10" s="51">
        <v>57919</v>
      </c>
      <c r="D10" s="51">
        <v>123</v>
      </c>
      <c r="E10" s="264">
        <f t="shared" si="0"/>
        <v>0.21236554498523802</v>
      </c>
    </row>
    <row r="11" spans="2:5" ht="15">
      <c r="B11" s="43" t="s">
        <v>206</v>
      </c>
      <c r="C11" s="51">
        <v>57178</v>
      </c>
      <c r="D11" s="51">
        <v>186</v>
      </c>
      <c r="E11" s="264">
        <f t="shared" si="0"/>
        <v>0.32529994053657</v>
      </c>
    </row>
    <row r="12" spans="2:5" ht="15">
      <c r="B12" s="43" t="s">
        <v>135</v>
      </c>
      <c r="C12" s="100">
        <v>18318</v>
      </c>
      <c r="D12" s="100">
        <v>106</v>
      </c>
      <c r="E12" s="264">
        <f t="shared" si="0"/>
        <v>0.5786657932088656</v>
      </c>
    </row>
    <row r="13" spans="2:5" ht="15">
      <c r="B13" s="43" t="s">
        <v>80</v>
      </c>
      <c r="C13" s="51">
        <v>348450</v>
      </c>
      <c r="D13" s="51">
        <v>2268</v>
      </c>
      <c r="E13" s="264">
        <f t="shared" si="0"/>
        <v>0.650882479552303</v>
      </c>
    </row>
    <row r="14" spans="2:5" ht="15">
      <c r="B14" s="43" t="s">
        <v>113</v>
      </c>
      <c r="C14" s="51">
        <v>67324</v>
      </c>
      <c r="D14" s="51">
        <v>486</v>
      </c>
      <c r="E14" s="264">
        <f t="shared" si="0"/>
        <v>0.7218822411027271</v>
      </c>
    </row>
    <row r="15" spans="2:5" ht="15">
      <c r="B15" s="43" t="s">
        <v>97</v>
      </c>
      <c r="C15" s="51">
        <v>4517</v>
      </c>
      <c r="D15" s="51">
        <v>46</v>
      </c>
      <c r="E15" s="264">
        <f t="shared" si="0"/>
        <v>1.0183750276732344</v>
      </c>
    </row>
    <row r="16" spans="2:5" ht="15">
      <c r="B16" s="43" t="s">
        <v>234</v>
      </c>
      <c r="C16" s="51">
        <v>14579</v>
      </c>
      <c r="D16" s="51">
        <v>153</v>
      </c>
      <c r="E16" s="264">
        <f t="shared" si="0"/>
        <v>1.049454695109404</v>
      </c>
    </row>
    <row r="17" spans="2:5" ht="15">
      <c r="B17" s="43" t="s">
        <v>299</v>
      </c>
      <c r="C17" s="51">
        <v>5774</v>
      </c>
      <c r="D17" s="51">
        <v>65</v>
      </c>
      <c r="E17" s="264">
        <f t="shared" si="0"/>
        <v>1.1257360581918947</v>
      </c>
    </row>
    <row r="18" spans="2:5" ht="15">
      <c r="B18" s="43" t="s">
        <v>153</v>
      </c>
      <c r="C18" s="51">
        <v>19237</v>
      </c>
      <c r="D18" s="51">
        <v>220</v>
      </c>
      <c r="E18" s="264">
        <f t="shared" si="0"/>
        <v>1.1436294640536466</v>
      </c>
    </row>
    <row r="19" spans="2:5" ht="15">
      <c r="B19" s="43" t="s">
        <v>148</v>
      </c>
      <c r="C19" s="51">
        <v>8899</v>
      </c>
      <c r="D19" s="51">
        <v>108</v>
      </c>
      <c r="E19" s="264">
        <f t="shared" si="0"/>
        <v>1.2136195078098664</v>
      </c>
    </row>
    <row r="20" spans="2:5" ht="15">
      <c r="B20" s="43" t="s">
        <v>196</v>
      </c>
      <c r="C20" s="75">
        <v>12176</v>
      </c>
      <c r="D20" s="51">
        <v>170</v>
      </c>
      <c r="E20" s="264">
        <f t="shared" si="0"/>
        <v>1.3961892247043364</v>
      </c>
    </row>
    <row r="21" spans="2:5" ht="15">
      <c r="B21" s="43" t="s">
        <v>127</v>
      </c>
      <c r="C21" s="100">
        <v>5787</v>
      </c>
      <c r="D21" s="100">
        <v>89</v>
      </c>
      <c r="E21" s="264">
        <f t="shared" si="0"/>
        <v>1.5379298427509938</v>
      </c>
    </row>
    <row r="22" spans="2:5" ht="15">
      <c r="B22" s="43" t="s">
        <v>242</v>
      </c>
      <c r="C22" s="51">
        <v>4888</v>
      </c>
      <c r="D22" s="51">
        <v>76</v>
      </c>
      <c r="E22" s="264">
        <f t="shared" si="0"/>
        <v>1.5548281505728314</v>
      </c>
    </row>
    <row r="23" spans="2:5" ht="15">
      <c r="B23" s="43" t="s">
        <v>152</v>
      </c>
      <c r="C23" s="51">
        <v>19237</v>
      </c>
      <c r="D23" s="51">
        <v>313</v>
      </c>
      <c r="E23" s="264">
        <f t="shared" si="0"/>
        <v>1.6270728284035973</v>
      </c>
    </row>
    <row r="24" spans="2:5" ht="15">
      <c r="B24" s="43" t="s">
        <v>241</v>
      </c>
      <c r="C24" s="51">
        <v>11481</v>
      </c>
      <c r="D24" s="51">
        <v>199</v>
      </c>
      <c r="E24" s="264">
        <f t="shared" si="0"/>
        <v>1.7332984931626165</v>
      </c>
    </row>
    <row r="25" spans="2:5" ht="15">
      <c r="B25" s="43" t="s">
        <v>224</v>
      </c>
      <c r="C25" s="51">
        <v>14769</v>
      </c>
      <c r="D25" s="51">
        <v>267</v>
      </c>
      <c r="E25" s="264">
        <f t="shared" si="0"/>
        <v>1.8078407475116798</v>
      </c>
    </row>
    <row r="26" spans="2:5" ht="15">
      <c r="B26" s="43" t="s">
        <v>120</v>
      </c>
      <c r="C26" s="51">
        <v>5471</v>
      </c>
      <c r="D26" s="51">
        <v>110</v>
      </c>
      <c r="E26" s="264">
        <f t="shared" si="0"/>
        <v>2.0106013525863644</v>
      </c>
    </row>
    <row r="27" spans="2:5" ht="15">
      <c r="B27" s="43" t="s">
        <v>223</v>
      </c>
      <c r="C27" s="51">
        <v>4744</v>
      </c>
      <c r="D27" s="51">
        <v>97</v>
      </c>
      <c r="E27" s="264">
        <f t="shared" si="0"/>
        <v>2.0446880269814502</v>
      </c>
    </row>
    <row r="28" spans="2:5" ht="15">
      <c r="B28" s="43" t="s">
        <v>149</v>
      </c>
      <c r="C28" s="51">
        <v>4112</v>
      </c>
      <c r="D28" s="51">
        <v>92</v>
      </c>
      <c r="E28" s="264">
        <f t="shared" si="0"/>
        <v>2.237354085603113</v>
      </c>
    </row>
    <row r="29" spans="2:5" ht="15">
      <c r="B29" s="43" t="s">
        <v>252</v>
      </c>
      <c r="C29" s="51">
        <v>4509</v>
      </c>
      <c r="D29" s="51">
        <v>101</v>
      </c>
      <c r="E29" s="264">
        <f t="shared" si="0"/>
        <v>2.239964515413617</v>
      </c>
    </row>
    <row r="30" spans="2:5" ht="15">
      <c r="B30" s="43" t="s">
        <v>293</v>
      </c>
      <c r="C30" s="51">
        <v>66234</v>
      </c>
      <c r="D30" s="51">
        <v>1503</v>
      </c>
      <c r="E30" s="264">
        <f t="shared" si="0"/>
        <v>2.2692272850801705</v>
      </c>
    </row>
    <row r="31" spans="2:5" ht="15">
      <c r="B31" s="43" t="s">
        <v>281</v>
      </c>
      <c r="C31" s="51">
        <v>4986</v>
      </c>
      <c r="D31" s="51">
        <v>117</v>
      </c>
      <c r="E31" s="264">
        <f t="shared" si="0"/>
        <v>2.3465703971119134</v>
      </c>
    </row>
    <row r="32" spans="2:5" ht="15">
      <c r="B32" s="43" t="s">
        <v>164</v>
      </c>
      <c r="C32" s="76">
        <v>35262</v>
      </c>
      <c r="D32" s="76">
        <v>829</v>
      </c>
      <c r="E32" s="264">
        <f t="shared" si="0"/>
        <v>2.3509727185071747</v>
      </c>
    </row>
    <row r="33" spans="2:5" ht="15">
      <c r="B33" s="43" t="s">
        <v>85</v>
      </c>
      <c r="C33" s="51">
        <v>4050</v>
      </c>
      <c r="D33" s="51">
        <v>97</v>
      </c>
      <c r="E33" s="264">
        <f t="shared" si="0"/>
        <v>2.3950617283950617</v>
      </c>
    </row>
    <row r="34" spans="2:5" ht="15">
      <c r="B34" s="43" t="s">
        <v>259</v>
      </c>
      <c r="C34" s="51">
        <v>4202</v>
      </c>
      <c r="D34" s="51">
        <v>102</v>
      </c>
      <c r="E34" s="264">
        <f t="shared" si="0"/>
        <v>2.4274155164207523</v>
      </c>
    </row>
    <row r="35" spans="2:5" ht="15">
      <c r="B35" s="43" t="s">
        <v>255</v>
      </c>
      <c r="C35" s="51">
        <v>7103</v>
      </c>
      <c r="D35" s="51">
        <v>175</v>
      </c>
      <c r="E35" s="264">
        <f t="shared" si="0"/>
        <v>2.4637477122342673</v>
      </c>
    </row>
    <row r="36" spans="2:5" ht="15">
      <c r="B36" s="43" t="s">
        <v>122</v>
      </c>
      <c r="C36" s="51">
        <v>5273</v>
      </c>
      <c r="D36" s="51">
        <v>130</v>
      </c>
      <c r="E36" s="264">
        <f t="shared" si="0"/>
        <v>2.465389721221316</v>
      </c>
    </row>
    <row r="37" spans="2:5" ht="15">
      <c r="B37" s="43" t="s">
        <v>81</v>
      </c>
      <c r="C37" s="51">
        <v>57984</v>
      </c>
      <c r="D37" s="51">
        <v>1478</v>
      </c>
      <c r="E37" s="264">
        <f t="shared" si="0"/>
        <v>2.5489790286975715</v>
      </c>
    </row>
    <row r="38" spans="2:5" ht="15">
      <c r="B38" s="43" t="s">
        <v>280</v>
      </c>
      <c r="C38" s="51">
        <v>10989</v>
      </c>
      <c r="D38" s="51">
        <v>282</v>
      </c>
      <c r="E38" s="264">
        <f t="shared" si="0"/>
        <v>2.5662025662025663</v>
      </c>
    </row>
    <row r="39" spans="2:5" ht="15">
      <c r="B39" s="43" t="s">
        <v>256</v>
      </c>
      <c r="C39" s="51">
        <v>16017</v>
      </c>
      <c r="D39" s="51">
        <v>412</v>
      </c>
      <c r="E39" s="264">
        <f t="shared" si="0"/>
        <v>2.572266966348255</v>
      </c>
    </row>
    <row r="40" spans="2:5" ht="15">
      <c r="B40" s="43" t="s">
        <v>158</v>
      </c>
      <c r="C40" s="51">
        <v>6004</v>
      </c>
      <c r="D40" s="51">
        <v>159</v>
      </c>
      <c r="E40" s="264">
        <f t="shared" si="0"/>
        <v>2.648234510326449</v>
      </c>
    </row>
    <row r="41" spans="2:5" ht="15">
      <c r="B41" s="43" t="s">
        <v>233</v>
      </c>
      <c r="C41" s="51">
        <v>2640</v>
      </c>
      <c r="D41" s="51">
        <v>70</v>
      </c>
      <c r="E41" s="264">
        <f t="shared" si="0"/>
        <v>2.6515151515151514</v>
      </c>
    </row>
    <row r="42" spans="2:5" ht="15">
      <c r="B42" s="43" t="s">
        <v>273</v>
      </c>
      <c r="C42" s="51">
        <v>3491</v>
      </c>
      <c r="D42" s="51">
        <v>94</v>
      </c>
      <c r="E42" s="264">
        <f t="shared" si="0"/>
        <v>2.6926382125465484</v>
      </c>
    </row>
    <row r="43" spans="2:5" ht="15">
      <c r="B43" s="43" t="s">
        <v>211</v>
      </c>
      <c r="C43" s="51">
        <v>4107</v>
      </c>
      <c r="D43" s="51">
        <v>111</v>
      </c>
      <c r="E43" s="264">
        <f t="shared" si="0"/>
        <v>2.7027027027027026</v>
      </c>
    </row>
    <row r="44" spans="2:5" ht="15">
      <c r="B44" s="43" t="s">
        <v>287</v>
      </c>
      <c r="C44" s="51">
        <v>3922</v>
      </c>
      <c r="D44" s="51">
        <v>107</v>
      </c>
      <c r="E44" s="264">
        <f t="shared" si="0"/>
        <v>2.7281998980112188</v>
      </c>
    </row>
    <row r="45" spans="2:5" ht="15">
      <c r="B45" s="43" t="s">
        <v>125</v>
      </c>
      <c r="C45" s="51">
        <v>4441</v>
      </c>
      <c r="D45" s="51">
        <v>123</v>
      </c>
      <c r="E45" s="264">
        <f t="shared" si="0"/>
        <v>2.769646476018915</v>
      </c>
    </row>
    <row r="46" spans="2:5" ht="15">
      <c r="B46" s="43" t="s">
        <v>301</v>
      </c>
      <c r="C46" s="51">
        <v>6672</v>
      </c>
      <c r="D46" s="51">
        <v>185</v>
      </c>
      <c r="E46" s="264">
        <f t="shared" si="0"/>
        <v>2.772781774580336</v>
      </c>
    </row>
    <row r="47" spans="2:5" ht="15">
      <c r="B47" s="43" t="s">
        <v>119</v>
      </c>
      <c r="C47" s="51">
        <v>4725</v>
      </c>
      <c r="D47" s="51">
        <v>137</v>
      </c>
      <c r="E47" s="264">
        <f t="shared" si="0"/>
        <v>2.8994708994708995</v>
      </c>
    </row>
    <row r="48" spans="2:5" ht="15">
      <c r="B48" s="43" t="s">
        <v>87</v>
      </c>
      <c r="C48" s="51">
        <v>5288</v>
      </c>
      <c r="D48" s="51">
        <v>157</v>
      </c>
      <c r="E48" s="264">
        <f t="shared" si="0"/>
        <v>2.968986384266263</v>
      </c>
    </row>
    <row r="49" spans="2:5" ht="15">
      <c r="B49" s="43" t="s">
        <v>107</v>
      </c>
      <c r="C49" s="51">
        <v>5507</v>
      </c>
      <c r="D49" s="51">
        <v>164</v>
      </c>
      <c r="E49" s="264">
        <f t="shared" si="0"/>
        <v>2.978027964408934</v>
      </c>
    </row>
    <row r="50" spans="2:5" ht="15">
      <c r="B50" s="43" t="s">
        <v>283</v>
      </c>
      <c r="C50" s="51">
        <v>5856</v>
      </c>
      <c r="D50" s="51">
        <v>178</v>
      </c>
      <c r="E50" s="264">
        <f t="shared" si="0"/>
        <v>3.039617486338798</v>
      </c>
    </row>
    <row r="51" spans="2:5" ht="15">
      <c r="B51" s="43" t="s">
        <v>111</v>
      </c>
      <c r="C51" s="51">
        <v>27235</v>
      </c>
      <c r="D51" s="51">
        <v>840</v>
      </c>
      <c r="E51" s="264">
        <f t="shared" si="0"/>
        <v>3.0842665687534425</v>
      </c>
    </row>
    <row r="52" spans="2:5" ht="15">
      <c r="B52" s="43" t="s">
        <v>220</v>
      </c>
      <c r="C52" s="51">
        <v>6795</v>
      </c>
      <c r="D52" s="51">
        <v>214</v>
      </c>
      <c r="E52" s="264">
        <f t="shared" si="0"/>
        <v>3.1493745401030173</v>
      </c>
    </row>
    <row r="53" spans="2:5" ht="15">
      <c r="B53" s="43" t="s">
        <v>147</v>
      </c>
      <c r="C53" s="51">
        <v>8694</v>
      </c>
      <c r="D53" s="51">
        <v>281</v>
      </c>
      <c r="E53" s="264">
        <f t="shared" si="0"/>
        <v>3.232114101679319</v>
      </c>
    </row>
    <row r="54" spans="2:5" ht="15">
      <c r="B54" s="43" t="s">
        <v>329</v>
      </c>
      <c r="C54" s="51">
        <v>4237</v>
      </c>
      <c r="D54" s="51">
        <v>140</v>
      </c>
      <c r="E54" s="264">
        <f t="shared" si="0"/>
        <v>3.304224687278735</v>
      </c>
    </row>
    <row r="55" spans="2:5" ht="15">
      <c r="B55" s="43" t="s">
        <v>178</v>
      </c>
      <c r="C55" s="51">
        <v>22545</v>
      </c>
      <c r="D55" s="51">
        <v>780</v>
      </c>
      <c r="E55" s="264">
        <f t="shared" si="0"/>
        <v>3.4597471723220226</v>
      </c>
    </row>
    <row r="56" spans="2:5" ht="15">
      <c r="B56" s="43" t="s">
        <v>188</v>
      </c>
      <c r="C56" s="75">
        <v>11429</v>
      </c>
      <c r="D56" s="51">
        <v>401</v>
      </c>
      <c r="E56" s="264">
        <f t="shared" si="0"/>
        <v>3.5086184268089946</v>
      </c>
    </row>
    <row r="57" spans="2:5" ht="15">
      <c r="B57" s="43" t="s">
        <v>225</v>
      </c>
      <c r="C57" s="105">
        <v>17590</v>
      </c>
      <c r="D57" s="51">
        <v>620</v>
      </c>
      <c r="E57" s="264">
        <f t="shared" si="0"/>
        <v>3.524729960204662</v>
      </c>
    </row>
    <row r="58" spans="2:5" ht="15">
      <c r="B58" s="43" t="s">
        <v>162</v>
      </c>
      <c r="C58" s="51">
        <v>6729</v>
      </c>
      <c r="D58" s="51">
        <v>241</v>
      </c>
      <c r="E58" s="264">
        <f t="shared" si="0"/>
        <v>3.5815128548075497</v>
      </c>
    </row>
    <row r="59" spans="2:5" ht="15">
      <c r="B59" s="43" t="s">
        <v>296</v>
      </c>
      <c r="C59" s="51">
        <v>5377</v>
      </c>
      <c r="D59" s="51">
        <v>196</v>
      </c>
      <c r="E59" s="264">
        <f t="shared" si="0"/>
        <v>3.6451552910544915</v>
      </c>
    </row>
    <row r="60" spans="2:5" ht="15">
      <c r="B60" s="43" t="s">
        <v>123</v>
      </c>
      <c r="C60" s="51">
        <v>4076</v>
      </c>
      <c r="D60" s="51">
        <v>150</v>
      </c>
      <c r="E60" s="264">
        <f t="shared" si="0"/>
        <v>3.680078508341511</v>
      </c>
    </row>
    <row r="61" spans="2:5" ht="15">
      <c r="B61" s="43" t="s">
        <v>94</v>
      </c>
      <c r="C61" s="51">
        <v>6850</v>
      </c>
      <c r="D61" s="51">
        <v>253</v>
      </c>
      <c r="E61" s="264">
        <f t="shared" si="0"/>
        <v>3.6934306569343067</v>
      </c>
    </row>
    <row r="62" spans="2:5" ht="15">
      <c r="B62" s="43" t="s">
        <v>134</v>
      </c>
      <c r="C62" s="100">
        <v>18318</v>
      </c>
      <c r="D62" s="100">
        <v>677</v>
      </c>
      <c r="E62" s="264">
        <f t="shared" si="0"/>
        <v>3.6958183207773776</v>
      </c>
    </row>
    <row r="63" spans="2:5" ht="15">
      <c r="B63" s="43" t="s">
        <v>212</v>
      </c>
      <c r="C63" s="51">
        <v>9702</v>
      </c>
      <c r="D63" s="51">
        <v>361</v>
      </c>
      <c r="E63" s="264">
        <f t="shared" si="0"/>
        <v>3.720882292310864</v>
      </c>
    </row>
    <row r="64" spans="2:5" ht="15">
      <c r="B64" s="43" t="s">
        <v>133</v>
      </c>
      <c r="C64" s="100">
        <v>9843</v>
      </c>
      <c r="D64" s="100">
        <v>368</v>
      </c>
      <c r="E64" s="264">
        <f t="shared" si="0"/>
        <v>3.738697551559484</v>
      </c>
    </row>
    <row r="65" spans="2:5" ht="15">
      <c r="B65" s="43" t="s">
        <v>250</v>
      </c>
      <c r="C65" s="51">
        <v>4570</v>
      </c>
      <c r="D65" s="51">
        <v>171</v>
      </c>
      <c r="E65" s="264">
        <f t="shared" si="0"/>
        <v>3.7417943107221006</v>
      </c>
    </row>
    <row r="66" spans="2:5" ht="15">
      <c r="B66" s="43" t="s">
        <v>205</v>
      </c>
      <c r="C66" s="51">
        <v>24502</v>
      </c>
      <c r="D66" s="51">
        <v>924</v>
      </c>
      <c r="E66" s="264">
        <f t="shared" si="0"/>
        <v>3.7711207248387884</v>
      </c>
    </row>
    <row r="67" spans="2:5" ht="15">
      <c r="B67" s="43" t="s">
        <v>227</v>
      </c>
      <c r="C67" s="51">
        <f>SUM(C59:C65)</f>
        <v>58736</v>
      </c>
      <c r="D67" s="51">
        <f>SUM(D59:D66)</f>
        <v>3100</v>
      </c>
      <c r="E67" s="264">
        <f t="shared" si="0"/>
        <v>5.277853445927541</v>
      </c>
    </row>
    <row r="68" spans="2:5" ht="15">
      <c r="B68" s="43" t="s">
        <v>102</v>
      </c>
      <c r="C68" s="51">
        <v>12820</v>
      </c>
      <c r="D68" s="51">
        <v>485</v>
      </c>
      <c r="E68" s="264">
        <f t="shared" si="0"/>
        <v>3.783151326053042</v>
      </c>
    </row>
    <row r="69" spans="2:5" ht="15">
      <c r="B69" s="43" t="s">
        <v>291</v>
      </c>
      <c r="C69" s="51">
        <v>13402</v>
      </c>
      <c r="D69" s="51">
        <v>508</v>
      </c>
      <c r="E69" s="264">
        <f aca="true" t="shared" si="1" ref="E69:E132">(D69/C69)*100</f>
        <v>3.790479032980152</v>
      </c>
    </row>
    <row r="70" spans="2:5" ht="15">
      <c r="B70" s="43" t="s">
        <v>249</v>
      </c>
      <c r="C70" s="51">
        <v>6062</v>
      </c>
      <c r="D70" s="51">
        <v>231</v>
      </c>
      <c r="E70" s="264">
        <f t="shared" si="1"/>
        <v>3.810623556581986</v>
      </c>
    </row>
    <row r="71" spans="2:5" ht="15">
      <c r="B71" s="43" t="s">
        <v>279</v>
      </c>
      <c r="C71" s="51">
        <v>4207</v>
      </c>
      <c r="D71" s="51">
        <v>162</v>
      </c>
      <c r="E71" s="264">
        <f t="shared" si="1"/>
        <v>3.8507249821725695</v>
      </c>
    </row>
    <row r="72" spans="2:5" ht="15">
      <c r="B72" s="43" t="s">
        <v>110</v>
      </c>
      <c r="C72" s="51">
        <v>6739</v>
      </c>
      <c r="D72" s="51">
        <v>260</v>
      </c>
      <c r="E72" s="264">
        <f t="shared" si="1"/>
        <v>3.8581391897907698</v>
      </c>
    </row>
    <row r="73" spans="2:5" ht="15">
      <c r="B73" s="43" t="s">
        <v>302</v>
      </c>
      <c r="C73" s="51">
        <v>5421</v>
      </c>
      <c r="D73" s="51">
        <v>221</v>
      </c>
      <c r="E73" s="264">
        <f t="shared" si="1"/>
        <v>4.07673860911271</v>
      </c>
    </row>
    <row r="74" spans="2:5" ht="15">
      <c r="B74" s="43" t="s">
        <v>214</v>
      </c>
      <c r="C74" s="51">
        <v>7557</v>
      </c>
      <c r="D74" s="51">
        <v>311</v>
      </c>
      <c r="E74" s="264">
        <f t="shared" si="1"/>
        <v>4.115389704909356</v>
      </c>
    </row>
    <row r="75" spans="2:5" ht="15">
      <c r="B75" s="43" t="s">
        <v>221</v>
      </c>
      <c r="C75" s="51">
        <v>6832</v>
      </c>
      <c r="D75" s="51">
        <v>282</v>
      </c>
      <c r="E75" s="264">
        <f t="shared" si="1"/>
        <v>4.1276346604215455</v>
      </c>
    </row>
    <row r="76" spans="2:5" ht="15">
      <c r="B76" s="43" t="s">
        <v>154</v>
      </c>
      <c r="C76" s="51">
        <f>SUM(C65:C74)</f>
        <v>144016</v>
      </c>
      <c r="D76" s="51">
        <f>SUM(D65:D75)</f>
        <v>6655</v>
      </c>
      <c r="E76" s="264">
        <f t="shared" si="1"/>
        <v>4.621014331740918</v>
      </c>
    </row>
    <row r="77" spans="2:5" ht="15">
      <c r="B77" s="43" t="s">
        <v>289</v>
      </c>
      <c r="C77" s="51">
        <v>4091</v>
      </c>
      <c r="D77" s="51">
        <v>173</v>
      </c>
      <c r="E77" s="264">
        <f t="shared" si="1"/>
        <v>4.228794915668541</v>
      </c>
    </row>
    <row r="78" spans="2:5" ht="15">
      <c r="B78" s="43" t="s">
        <v>96</v>
      </c>
      <c r="C78" s="51">
        <v>5104</v>
      </c>
      <c r="D78" s="51">
        <v>217</v>
      </c>
      <c r="E78" s="264">
        <f t="shared" si="1"/>
        <v>4.251567398119122</v>
      </c>
    </row>
    <row r="79" spans="2:5" ht="15">
      <c r="B79" s="43" t="s">
        <v>290</v>
      </c>
      <c r="C79" s="51">
        <v>2703</v>
      </c>
      <c r="D79" s="51">
        <v>115</v>
      </c>
      <c r="E79" s="264">
        <f t="shared" si="1"/>
        <v>4.254532001479838</v>
      </c>
    </row>
    <row r="80" spans="2:5" ht="15">
      <c r="B80" s="43" t="s">
        <v>236</v>
      </c>
      <c r="C80" s="51">
        <f>SUM(C72:C78)</f>
        <v>179760</v>
      </c>
      <c r="D80" s="51">
        <f>SUM(D72:D79)</f>
        <v>8234</v>
      </c>
      <c r="E80" s="264">
        <f t="shared" si="1"/>
        <v>4.580551846906987</v>
      </c>
    </row>
    <row r="81" spans="2:5" ht="15">
      <c r="B81" s="43" t="s">
        <v>118</v>
      </c>
      <c r="C81" s="51">
        <v>6443</v>
      </c>
      <c r="D81" s="51">
        <v>278</v>
      </c>
      <c r="E81" s="264">
        <f t="shared" si="1"/>
        <v>4.314760204873506</v>
      </c>
    </row>
    <row r="82" spans="2:5" ht="15">
      <c r="B82" s="43" t="s">
        <v>213</v>
      </c>
      <c r="C82" s="51">
        <v>8166</v>
      </c>
      <c r="D82" s="51">
        <v>358</v>
      </c>
      <c r="E82" s="264">
        <f t="shared" si="1"/>
        <v>4.384031349497918</v>
      </c>
    </row>
    <row r="83" spans="2:5" ht="15">
      <c r="B83" s="43" t="s">
        <v>208</v>
      </c>
      <c r="C83" s="51">
        <v>5615</v>
      </c>
      <c r="D83" s="51">
        <v>249</v>
      </c>
      <c r="E83" s="264">
        <f t="shared" si="1"/>
        <v>4.434550311665183</v>
      </c>
    </row>
    <row r="84" spans="2:5" ht="15">
      <c r="B84" s="43" t="s">
        <v>266</v>
      </c>
      <c r="C84" s="51">
        <v>8970</v>
      </c>
      <c r="D84" s="51">
        <v>399</v>
      </c>
      <c r="E84" s="264">
        <f t="shared" si="1"/>
        <v>4.448160535117056</v>
      </c>
    </row>
    <row r="85" spans="2:5" ht="15">
      <c r="B85" s="43" t="s">
        <v>232</v>
      </c>
      <c r="C85" s="51">
        <v>4784</v>
      </c>
      <c r="D85" s="51">
        <v>214</v>
      </c>
      <c r="E85" s="264">
        <f t="shared" si="1"/>
        <v>4.473244147157191</v>
      </c>
    </row>
    <row r="86" spans="2:5" ht="15">
      <c r="B86" s="43" t="s">
        <v>129</v>
      </c>
      <c r="C86" s="100">
        <v>10449</v>
      </c>
      <c r="D86" s="100">
        <v>470</v>
      </c>
      <c r="E86" s="264">
        <f t="shared" si="1"/>
        <v>4.498038089769356</v>
      </c>
    </row>
    <row r="87" spans="2:5" ht="15">
      <c r="B87" s="43" t="s">
        <v>222</v>
      </c>
      <c r="C87" s="51">
        <v>6012</v>
      </c>
      <c r="D87" s="51">
        <v>273</v>
      </c>
      <c r="E87" s="264">
        <f t="shared" si="1"/>
        <v>4.5409181636726546</v>
      </c>
    </row>
    <row r="88" spans="2:5" ht="15">
      <c r="B88" s="43" t="s">
        <v>333</v>
      </c>
      <c r="C88" s="51">
        <v>3143</v>
      </c>
      <c r="D88" s="51">
        <v>144</v>
      </c>
      <c r="E88" s="264">
        <f t="shared" si="1"/>
        <v>4.581609926821508</v>
      </c>
    </row>
    <row r="89" spans="2:5" ht="15">
      <c r="B89" s="43" t="s">
        <v>128</v>
      </c>
      <c r="C89" s="100">
        <v>5461</v>
      </c>
      <c r="D89" s="100">
        <v>252</v>
      </c>
      <c r="E89" s="264">
        <f t="shared" si="1"/>
        <v>4.6145394616370625</v>
      </c>
    </row>
    <row r="90" spans="2:5" ht="15">
      <c r="B90" s="43" t="s">
        <v>267</v>
      </c>
      <c r="C90" s="51">
        <v>3734</v>
      </c>
      <c r="D90" s="51">
        <v>173</v>
      </c>
      <c r="E90" s="264">
        <f t="shared" si="1"/>
        <v>4.633101231922871</v>
      </c>
    </row>
    <row r="91" spans="2:5" ht="15">
      <c r="B91" s="43" t="s">
        <v>136</v>
      </c>
      <c r="C91" s="100">
        <f>SUM(C82:C89)</f>
        <v>52600</v>
      </c>
      <c r="D91" s="100">
        <f>SUM(D82:D90)</f>
        <v>2532</v>
      </c>
      <c r="E91" s="264">
        <f t="shared" si="1"/>
        <v>4.813688212927756</v>
      </c>
    </row>
    <row r="92" spans="2:5" ht="15">
      <c r="B92" s="43" t="s">
        <v>218</v>
      </c>
      <c r="C92" s="51">
        <v>30373</v>
      </c>
      <c r="D92" s="51">
        <v>1439</v>
      </c>
      <c r="E92" s="264">
        <f t="shared" si="1"/>
        <v>4.737760510980147</v>
      </c>
    </row>
    <row r="93" spans="2:5" ht="15">
      <c r="B93" s="43" t="s">
        <v>140</v>
      </c>
      <c r="C93" s="51">
        <v>6082</v>
      </c>
      <c r="D93" s="51">
        <v>289</v>
      </c>
      <c r="E93" s="264">
        <f t="shared" si="1"/>
        <v>4.75172640578757</v>
      </c>
    </row>
    <row r="94" spans="2:5" ht="15">
      <c r="B94" s="43" t="s">
        <v>98</v>
      </c>
      <c r="C94" s="51">
        <v>17006</v>
      </c>
      <c r="D94" s="51">
        <v>822</v>
      </c>
      <c r="E94" s="264">
        <f t="shared" si="1"/>
        <v>4.833588145360461</v>
      </c>
    </row>
    <row r="95" spans="2:5" ht="15">
      <c r="B95" s="43" t="s">
        <v>326</v>
      </c>
      <c r="C95" s="51">
        <v>6674</v>
      </c>
      <c r="D95" s="51">
        <v>324</v>
      </c>
      <c r="E95" s="264">
        <f t="shared" si="1"/>
        <v>4.854659874138448</v>
      </c>
    </row>
    <row r="96" spans="2:5" ht="15">
      <c r="B96" s="43" t="s">
        <v>257</v>
      </c>
      <c r="C96" s="51">
        <f>SUM(C88:C95)</f>
        <v>125073</v>
      </c>
      <c r="D96" s="51">
        <f>SUM(D88:D95)</f>
        <v>5975</v>
      </c>
      <c r="E96" s="264">
        <f t="shared" si="1"/>
        <v>4.777210109296171</v>
      </c>
    </row>
    <row r="97" spans="2:5" ht="15">
      <c r="B97" s="43" t="s">
        <v>254</v>
      </c>
      <c r="C97" s="51">
        <v>5965</v>
      </c>
      <c r="D97" s="51">
        <v>295</v>
      </c>
      <c r="E97" s="264">
        <f t="shared" si="1"/>
        <v>4.945515507124895</v>
      </c>
    </row>
    <row r="98" spans="2:5" ht="15">
      <c r="B98" s="43" t="s">
        <v>104</v>
      </c>
      <c r="C98" s="51">
        <v>6808</v>
      </c>
      <c r="D98" s="51">
        <v>342</v>
      </c>
      <c r="E98" s="264">
        <f t="shared" si="1"/>
        <v>5.023501762632197</v>
      </c>
    </row>
    <row r="99" spans="2:5" ht="15">
      <c r="B99" s="43" t="s">
        <v>143</v>
      </c>
      <c r="C99" s="51">
        <v>16038</v>
      </c>
      <c r="D99" s="51">
        <v>812</v>
      </c>
      <c r="E99" s="264">
        <f t="shared" si="1"/>
        <v>5.0629754333458035</v>
      </c>
    </row>
    <row r="100" spans="2:5" ht="15">
      <c r="B100" s="43" t="s">
        <v>194</v>
      </c>
      <c r="C100" s="75">
        <v>3075</v>
      </c>
      <c r="D100" s="51">
        <v>157</v>
      </c>
      <c r="E100" s="264">
        <f t="shared" si="1"/>
        <v>5.105691056910569</v>
      </c>
    </row>
    <row r="101" spans="2:5" ht="15">
      <c r="B101" s="43" t="s">
        <v>157</v>
      </c>
      <c r="C101" s="51">
        <v>7186</v>
      </c>
      <c r="D101" s="51">
        <v>367</v>
      </c>
      <c r="E101" s="264">
        <f t="shared" si="1"/>
        <v>5.107152797105483</v>
      </c>
    </row>
    <row r="102" spans="2:5" ht="15">
      <c r="B102" s="43" t="s">
        <v>83</v>
      </c>
      <c r="C102" s="51">
        <v>5536</v>
      </c>
      <c r="D102" s="51">
        <v>283</v>
      </c>
      <c r="E102" s="264">
        <f t="shared" si="1"/>
        <v>5.111994219653179</v>
      </c>
    </row>
    <row r="103" spans="2:5" ht="15">
      <c r="B103" s="43" t="s">
        <v>195</v>
      </c>
      <c r="C103" s="75">
        <v>13755</v>
      </c>
      <c r="D103" s="51">
        <v>713</v>
      </c>
      <c r="E103" s="264">
        <f t="shared" si="1"/>
        <v>5.183569611050527</v>
      </c>
    </row>
    <row r="104" spans="2:5" ht="15">
      <c r="B104" s="43" t="s">
        <v>260</v>
      </c>
      <c r="C104" s="51">
        <v>5308</v>
      </c>
      <c r="D104" s="51">
        <v>278</v>
      </c>
      <c r="E104" s="264">
        <f t="shared" si="1"/>
        <v>5.237377543330822</v>
      </c>
    </row>
    <row r="105" spans="2:5" ht="15">
      <c r="B105" s="43" t="s">
        <v>306</v>
      </c>
      <c r="C105" s="51">
        <v>7253</v>
      </c>
      <c r="D105" s="51">
        <v>381</v>
      </c>
      <c r="E105" s="264">
        <f t="shared" si="1"/>
        <v>5.252998759134151</v>
      </c>
    </row>
    <row r="106" spans="2:5" ht="15">
      <c r="B106" s="43" t="s">
        <v>263</v>
      </c>
      <c r="C106" s="51">
        <v>17549</v>
      </c>
      <c r="D106" s="51">
        <v>935</v>
      </c>
      <c r="E106" s="264">
        <f t="shared" si="1"/>
        <v>5.327938913898228</v>
      </c>
    </row>
    <row r="107" spans="2:5" ht="15">
      <c r="B107" s="43" t="s">
        <v>177</v>
      </c>
      <c r="C107" s="51">
        <v>6675</v>
      </c>
      <c r="D107" s="51">
        <v>363</v>
      </c>
      <c r="E107" s="264">
        <f t="shared" si="1"/>
        <v>5.438202247191011</v>
      </c>
    </row>
    <row r="108" spans="2:5" ht="15">
      <c r="B108" s="43" t="s">
        <v>145</v>
      </c>
      <c r="C108" s="51">
        <v>4960</v>
      </c>
      <c r="D108" s="51">
        <v>272</v>
      </c>
      <c r="E108" s="264">
        <f t="shared" si="1"/>
        <v>5.483870967741936</v>
      </c>
    </row>
    <row r="109" spans="2:5" ht="15">
      <c r="B109" s="43" t="s">
        <v>103</v>
      </c>
      <c r="C109" s="51">
        <v>4298</v>
      </c>
      <c r="D109" s="51">
        <v>238</v>
      </c>
      <c r="E109" s="264">
        <f t="shared" si="1"/>
        <v>5.537459283387622</v>
      </c>
    </row>
    <row r="110" spans="2:5" ht="15">
      <c r="B110" s="43" t="s">
        <v>150</v>
      </c>
      <c r="C110" s="51">
        <v>4172</v>
      </c>
      <c r="D110" s="51">
        <v>232</v>
      </c>
      <c r="E110" s="264">
        <f t="shared" si="1"/>
        <v>5.560882070949185</v>
      </c>
    </row>
    <row r="111" spans="2:5" ht="15">
      <c r="B111" s="43" t="s">
        <v>284</v>
      </c>
      <c r="C111" s="51">
        <v>19802</v>
      </c>
      <c r="D111" s="51">
        <v>1105</v>
      </c>
      <c r="E111" s="264">
        <f t="shared" si="1"/>
        <v>5.58024441975558</v>
      </c>
    </row>
    <row r="112" spans="2:5" ht="15">
      <c r="B112" s="43" t="s">
        <v>258</v>
      </c>
      <c r="C112" s="51">
        <v>7265</v>
      </c>
      <c r="D112" s="51">
        <v>408</v>
      </c>
      <c r="E112" s="264">
        <f t="shared" si="1"/>
        <v>5.615966964900206</v>
      </c>
    </row>
    <row r="113" spans="2:5" ht="15">
      <c r="B113" s="43" t="s">
        <v>292</v>
      </c>
      <c r="C113" s="51">
        <f>SUM(C105:C112)</f>
        <v>71974</v>
      </c>
      <c r="D113" s="51">
        <v>2214</v>
      </c>
      <c r="E113" s="264">
        <f t="shared" si="1"/>
        <v>3.076110817795315</v>
      </c>
    </row>
    <row r="114" spans="2:5" ht="15">
      <c r="B114" s="43" t="s">
        <v>139</v>
      </c>
      <c r="C114" s="51">
        <v>6502</v>
      </c>
      <c r="D114" s="51">
        <v>371</v>
      </c>
      <c r="E114" s="264">
        <f t="shared" si="1"/>
        <v>5.705936634881574</v>
      </c>
    </row>
    <row r="115" spans="2:5" ht="15">
      <c r="B115" s="43" t="s">
        <v>216</v>
      </c>
      <c r="C115" s="51">
        <v>5074</v>
      </c>
      <c r="D115" s="51">
        <v>296</v>
      </c>
      <c r="E115" s="264">
        <f t="shared" si="1"/>
        <v>5.833661805281829</v>
      </c>
    </row>
    <row r="116" spans="2:5" ht="15">
      <c r="B116" s="43" t="s">
        <v>261</v>
      </c>
      <c r="C116" s="51">
        <v>3332</v>
      </c>
      <c r="D116" s="51">
        <v>195</v>
      </c>
      <c r="E116" s="264">
        <f t="shared" si="1"/>
        <v>5.852340936374549</v>
      </c>
    </row>
    <row r="117" spans="2:5" ht="15">
      <c r="B117" s="43" t="s">
        <v>231</v>
      </c>
      <c r="C117" s="51">
        <v>1735</v>
      </c>
      <c r="D117" s="51">
        <v>102</v>
      </c>
      <c r="E117" s="264">
        <f t="shared" si="1"/>
        <v>5.878962536023055</v>
      </c>
    </row>
    <row r="118" spans="2:5" ht="15">
      <c r="B118" s="43" t="s">
        <v>294</v>
      </c>
      <c r="C118" s="51">
        <v>4999</v>
      </c>
      <c r="D118" s="51">
        <v>294</v>
      </c>
      <c r="E118" s="264">
        <f t="shared" si="1"/>
        <v>5.881176235247049</v>
      </c>
    </row>
    <row r="119" spans="2:5" ht="15">
      <c r="B119" s="43" t="s">
        <v>181</v>
      </c>
      <c r="C119" s="75">
        <v>3745</v>
      </c>
      <c r="D119" s="51">
        <v>225</v>
      </c>
      <c r="E119" s="264">
        <f t="shared" si="1"/>
        <v>6.008010680907877</v>
      </c>
    </row>
    <row r="120" spans="2:5" ht="15">
      <c r="B120" s="43" t="s">
        <v>130</v>
      </c>
      <c r="C120" s="100">
        <v>7506</v>
      </c>
      <c r="D120" s="100">
        <v>454</v>
      </c>
      <c r="E120" s="264">
        <f t="shared" si="1"/>
        <v>6.048494537703171</v>
      </c>
    </row>
    <row r="121" spans="2:5" ht="15">
      <c r="B121" s="43" t="s">
        <v>282</v>
      </c>
      <c r="C121" s="51">
        <v>6342</v>
      </c>
      <c r="D121" s="51">
        <v>384</v>
      </c>
      <c r="E121" s="264">
        <f t="shared" si="1"/>
        <v>6.054872280037843</v>
      </c>
    </row>
    <row r="122" spans="2:5" ht="15">
      <c r="B122" s="43" t="s">
        <v>285</v>
      </c>
      <c r="C122" s="51">
        <f>SUM(C109:C121)</f>
        <v>146746</v>
      </c>
      <c r="D122" s="51">
        <f>SUM(D109:D121)</f>
        <v>6518</v>
      </c>
      <c r="E122" s="264">
        <f t="shared" si="1"/>
        <v>4.441688359478283</v>
      </c>
    </row>
    <row r="123" spans="2:5" ht="15">
      <c r="B123" s="43" t="s">
        <v>82</v>
      </c>
      <c r="C123" s="51">
        <v>5441</v>
      </c>
      <c r="D123" s="51">
        <v>332</v>
      </c>
      <c r="E123" s="264">
        <f t="shared" si="1"/>
        <v>6.101819518470869</v>
      </c>
    </row>
    <row r="124" spans="2:5" ht="15">
      <c r="B124" s="43" t="s">
        <v>265</v>
      </c>
      <c r="C124" s="51">
        <f>SUM(C117:C122)</f>
        <v>171073</v>
      </c>
      <c r="D124" s="51">
        <f>SUM(D117:D123)</f>
        <v>8309</v>
      </c>
      <c r="E124" s="264">
        <f t="shared" si="1"/>
        <v>4.8569908752403945</v>
      </c>
    </row>
    <row r="125" spans="2:5" ht="15">
      <c r="B125" s="43" t="s">
        <v>268</v>
      </c>
      <c r="C125" s="51">
        <v>9141</v>
      </c>
      <c r="D125" s="51">
        <v>563</v>
      </c>
      <c r="E125" s="264">
        <f t="shared" si="1"/>
        <v>6.159063559785581</v>
      </c>
    </row>
    <row r="126" spans="2:5" ht="15">
      <c r="B126" s="43" t="s">
        <v>330</v>
      </c>
      <c r="C126" s="51">
        <v>5892</v>
      </c>
      <c r="D126" s="51">
        <v>373</v>
      </c>
      <c r="E126" s="264">
        <f t="shared" si="1"/>
        <v>6.3306177868296</v>
      </c>
    </row>
    <row r="127" spans="2:5" ht="15">
      <c r="B127" s="43" t="s">
        <v>141</v>
      </c>
      <c r="C127" s="51">
        <v>7185</v>
      </c>
      <c r="D127" s="51">
        <v>455</v>
      </c>
      <c r="E127" s="264">
        <f t="shared" si="1"/>
        <v>6.332637439109255</v>
      </c>
    </row>
    <row r="128" spans="2:5" ht="15">
      <c r="B128" s="43" t="s">
        <v>321</v>
      </c>
      <c r="C128" s="51">
        <v>12986</v>
      </c>
      <c r="D128" s="51">
        <v>835</v>
      </c>
      <c r="E128" s="264">
        <f t="shared" si="1"/>
        <v>6.43000154012013</v>
      </c>
    </row>
    <row r="129" spans="2:5" ht="15">
      <c r="B129" s="43" t="s">
        <v>126</v>
      </c>
      <c r="C129" s="51">
        <v>78530</v>
      </c>
      <c r="D129" s="51">
        <v>5085</v>
      </c>
      <c r="E129" s="264">
        <f t="shared" si="1"/>
        <v>6.475232395262958</v>
      </c>
    </row>
    <row r="130" spans="2:5" ht="15">
      <c r="B130" s="43" t="s">
        <v>209</v>
      </c>
      <c r="C130" s="51">
        <v>10462</v>
      </c>
      <c r="D130" s="51">
        <v>681</v>
      </c>
      <c r="E130" s="264">
        <f t="shared" si="1"/>
        <v>6.509271649780157</v>
      </c>
    </row>
    <row r="131" spans="2:5" ht="15">
      <c r="B131" s="43" t="s">
        <v>132</v>
      </c>
      <c r="C131" s="100">
        <v>4744</v>
      </c>
      <c r="D131" s="100">
        <v>312</v>
      </c>
      <c r="E131" s="264">
        <f t="shared" si="1"/>
        <v>6.57672849915683</v>
      </c>
    </row>
    <row r="132" spans="2:5" ht="15">
      <c r="B132" s="43" t="s">
        <v>137</v>
      </c>
      <c r="C132" s="51">
        <v>3345</v>
      </c>
      <c r="D132" s="51">
        <v>220</v>
      </c>
      <c r="E132" s="264">
        <f t="shared" si="1"/>
        <v>6.576980568011958</v>
      </c>
    </row>
    <row r="133" spans="2:5" ht="15">
      <c r="B133" s="43" t="s">
        <v>238</v>
      </c>
      <c r="C133" s="51">
        <v>3691</v>
      </c>
      <c r="D133" s="51">
        <v>244</v>
      </c>
      <c r="E133" s="264">
        <f aca="true" t="shared" si="2" ref="E133:E196">(D133/C133)*100</f>
        <v>6.610674613925766</v>
      </c>
    </row>
    <row r="134" spans="2:5" ht="15">
      <c r="B134" s="43" t="s">
        <v>240</v>
      </c>
      <c r="C134" s="51">
        <v>3017</v>
      </c>
      <c r="D134" s="51">
        <v>200</v>
      </c>
      <c r="E134" s="264">
        <f t="shared" si="2"/>
        <v>6.629101756711965</v>
      </c>
    </row>
    <row r="135" spans="2:5" ht="15">
      <c r="B135" s="43" t="s">
        <v>165</v>
      </c>
      <c r="C135" s="72">
        <f>SUM(C125:C134)</f>
        <v>138993</v>
      </c>
      <c r="D135" s="72">
        <f>SUM(D125:D134)</f>
        <v>8968</v>
      </c>
      <c r="E135" s="264">
        <f t="shared" si="2"/>
        <v>6.45212348823322</v>
      </c>
    </row>
    <row r="136" spans="2:5" ht="15">
      <c r="B136" s="43" t="s">
        <v>237</v>
      </c>
      <c r="C136" s="51">
        <v>4130</v>
      </c>
      <c r="D136" s="51">
        <v>278</v>
      </c>
      <c r="E136" s="264">
        <f t="shared" si="2"/>
        <v>6.731234866828087</v>
      </c>
    </row>
    <row r="137" spans="2:5" ht="15">
      <c r="B137" s="43" t="s">
        <v>297</v>
      </c>
      <c r="C137" s="51">
        <v>6337</v>
      </c>
      <c r="D137" s="51">
        <v>431</v>
      </c>
      <c r="E137" s="264">
        <f t="shared" si="2"/>
        <v>6.801325548366735</v>
      </c>
    </row>
    <row r="138" spans="2:5" ht="15">
      <c r="B138" s="43" t="s">
        <v>99</v>
      </c>
      <c r="C138" s="51">
        <v>5901</v>
      </c>
      <c r="D138" s="51">
        <v>403</v>
      </c>
      <c r="E138" s="264">
        <f t="shared" si="2"/>
        <v>6.829350957464836</v>
      </c>
    </row>
    <row r="139" spans="2:5" ht="15">
      <c r="B139" s="43" t="s">
        <v>248</v>
      </c>
      <c r="C139" s="51">
        <f>SUM(C127:C137)</f>
        <v>273420</v>
      </c>
      <c r="D139" s="51">
        <f>SUM(D127:D138)</f>
        <v>18112</v>
      </c>
      <c r="E139" s="264">
        <f t="shared" si="2"/>
        <v>6.624241094287177</v>
      </c>
    </row>
    <row r="140" spans="2:5" ht="15">
      <c r="B140" s="43" t="s">
        <v>246</v>
      </c>
      <c r="C140" s="51">
        <v>48578</v>
      </c>
      <c r="D140" s="51">
        <v>3323</v>
      </c>
      <c r="E140" s="264">
        <f t="shared" si="2"/>
        <v>6.840545102721396</v>
      </c>
    </row>
    <row r="141" spans="2:5" ht="15">
      <c r="B141" s="43" t="s">
        <v>93</v>
      </c>
      <c r="C141" s="51">
        <v>2631</v>
      </c>
      <c r="D141" s="51">
        <v>180</v>
      </c>
      <c r="E141" s="264">
        <f t="shared" si="2"/>
        <v>6.841505131128849</v>
      </c>
    </row>
    <row r="142" spans="2:5" ht="15">
      <c r="B142" s="43" t="s">
        <v>332</v>
      </c>
      <c r="C142" s="51">
        <v>9059</v>
      </c>
      <c r="D142" s="51">
        <v>621</v>
      </c>
      <c r="E142" s="264">
        <f t="shared" si="2"/>
        <v>6.855061265040291</v>
      </c>
    </row>
    <row r="143" spans="2:5" ht="15">
      <c r="B143" s="43" t="s">
        <v>185</v>
      </c>
      <c r="C143" s="75">
        <v>13088</v>
      </c>
      <c r="D143" s="51">
        <v>902</v>
      </c>
      <c r="E143" s="264">
        <f t="shared" si="2"/>
        <v>6.891809290953545</v>
      </c>
    </row>
    <row r="144" spans="2:5" ht="15">
      <c r="B144" s="43" t="s">
        <v>160</v>
      </c>
      <c r="C144" s="51">
        <v>8796</v>
      </c>
      <c r="D144" s="51">
        <v>609</v>
      </c>
      <c r="E144" s="264">
        <f t="shared" si="2"/>
        <v>6.923601637107776</v>
      </c>
    </row>
    <row r="145" spans="2:5" ht="15">
      <c r="B145" s="43" t="s">
        <v>189</v>
      </c>
      <c r="C145" s="75">
        <v>17678</v>
      </c>
      <c r="D145" s="112">
        <v>1224</v>
      </c>
      <c r="E145" s="264">
        <f t="shared" si="2"/>
        <v>6.923860165177056</v>
      </c>
    </row>
    <row r="146" spans="2:5" ht="15">
      <c r="B146" s="43" t="s">
        <v>307</v>
      </c>
      <c r="C146" s="51">
        <v>11832</v>
      </c>
      <c r="D146" s="51">
        <v>823</v>
      </c>
      <c r="E146" s="264">
        <f t="shared" si="2"/>
        <v>6.955713319810683</v>
      </c>
    </row>
    <row r="147" spans="2:5" ht="15">
      <c r="B147" s="43" t="s">
        <v>199</v>
      </c>
      <c r="C147" s="51">
        <v>348450</v>
      </c>
      <c r="D147" s="51">
        <v>24401</v>
      </c>
      <c r="E147" s="264">
        <f t="shared" si="2"/>
        <v>7.002726359592481</v>
      </c>
    </row>
    <row r="148" spans="2:5" ht="15">
      <c r="B148" s="43" t="s">
        <v>272</v>
      </c>
      <c r="C148" s="51">
        <v>3449</v>
      </c>
      <c r="D148" s="51">
        <v>242</v>
      </c>
      <c r="E148" s="264">
        <f t="shared" si="2"/>
        <v>7.01652652942882</v>
      </c>
    </row>
    <row r="149" spans="2:5" ht="15">
      <c r="B149" s="43" t="s">
        <v>183</v>
      </c>
      <c r="C149" s="75">
        <v>8579</v>
      </c>
      <c r="D149" s="51">
        <v>611</v>
      </c>
      <c r="E149" s="264">
        <f t="shared" si="2"/>
        <v>7.122042196060146</v>
      </c>
    </row>
    <row r="150" spans="2:5" ht="15">
      <c r="B150" s="43" t="s">
        <v>100</v>
      </c>
      <c r="C150" s="51">
        <f>SUM(C131:C149)</f>
        <v>915718</v>
      </c>
      <c r="D150" s="51">
        <f>SUM(D131:D149)</f>
        <v>62104</v>
      </c>
      <c r="E150" s="264">
        <f t="shared" si="2"/>
        <v>6.782000572228568</v>
      </c>
    </row>
    <row r="151" spans="2:5" ht="15">
      <c r="B151" s="43" t="s">
        <v>112</v>
      </c>
      <c r="C151" s="51">
        <v>103005</v>
      </c>
      <c r="D151" s="51">
        <v>7386</v>
      </c>
      <c r="E151" s="264">
        <f t="shared" si="2"/>
        <v>7.170525702635794</v>
      </c>
    </row>
    <row r="152" spans="2:5" ht="15">
      <c r="B152" s="43" t="s">
        <v>239</v>
      </c>
      <c r="C152" s="51">
        <v>7830</v>
      </c>
      <c r="D152" s="51">
        <v>568</v>
      </c>
      <c r="E152" s="264">
        <f t="shared" si="2"/>
        <v>7.254150702426565</v>
      </c>
    </row>
    <row r="153" spans="2:5" ht="15">
      <c r="B153" s="43" t="s">
        <v>334</v>
      </c>
      <c r="C153" s="51">
        <v>3847</v>
      </c>
      <c r="D153" s="51">
        <v>281</v>
      </c>
      <c r="E153" s="264">
        <f t="shared" si="2"/>
        <v>7.304393033532623</v>
      </c>
    </row>
    <row r="154" spans="2:5" ht="15">
      <c r="B154" s="43" t="s">
        <v>327</v>
      </c>
      <c r="C154" s="51">
        <v>3908</v>
      </c>
      <c r="D154" s="51">
        <v>287</v>
      </c>
      <c r="E154" s="264">
        <f t="shared" si="2"/>
        <v>7.343909928352097</v>
      </c>
    </row>
    <row r="155" spans="2:5" ht="15">
      <c r="B155" s="43" t="s">
        <v>262</v>
      </c>
      <c r="C155" s="51">
        <v>20263</v>
      </c>
      <c r="D155" s="51">
        <v>1498</v>
      </c>
      <c r="E155" s="264">
        <f t="shared" si="2"/>
        <v>7.392784878843211</v>
      </c>
    </row>
    <row r="156" spans="2:5" ht="15">
      <c r="B156" s="43" t="s">
        <v>243</v>
      </c>
      <c r="C156" s="51">
        <v>6600</v>
      </c>
      <c r="D156" s="51">
        <v>489</v>
      </c>
      <c r="E156" s="264">
        <f t="shared" si="2"/>
        <v>7.40909090909091</v>
      </c>
    </row>
    <row r="157" spans="2:5" ht="15">
      <c r="B157" s="43" t="s">
        <v>309</v>
      </c>
      <c r="C157" s="51">
        <f>SUM(C142:C156)</f>
        <v>1482102</v>
      </c>
      <c r="D157" s="51">
        <f>SUM(D142:D156)</f>
        <v>102046</v>
      </c>
      <c r="E157" s="264">
        <f t="shared" si="2"/>
        <v>6.885221125131738</v>
      </c>
    </row>
    <row r="158" spans="2:5" ht="15">
      <c r="B158" s="43" t="s">
        <v>219</v>
      </c>
      <c r="C158" s="51">
        <f>SUM(C147:C157)</f>
        <v>2903751</v>
      </c>
      <c r="D158" s="51">
        <f>SUM(D147:D157)</f>
        <v>199913</v>
      </c>
      <c r="E158" s="264">
        <f t="shared" si="2"/>
        <v>6.884646789617981</v>
      </c>
    </row>
    <row r="159" spans="2:5" ht="15">
      <c r="B159" s="43" t="s">
        <v>200</v>
      </c>
      <c r="C159" s="51">
        <v>7649</v>
      </c>
      <c r="D159" s="51">
        <v>569</v>
      </c>
      <c r="E159" s="264">
        <f t="shared" si="2"/>
        <v>7.438880899463982</v>
      </c>
    </row>
    <row r="160" spans="2:5" ht="15">
      <c r="B160" s="43" t="s">
        <v>277</v>
      </c>
      <c r="C160" s="51">
        <v>7673</v>
      </c>
      <c r="D160" s="51">
        <v>571</v>
      </c>
      <c r="E160" s="264">
        <f t="shared" si="2"/>
        <v>7.441678613319431</v>
      </c>
    </row>
    <row r="161" spans="2:5" ht="15">
      <c r="B161" s="43" t="s">
        <v>276</v>
      </c>
      <c r="C161" s="51">
        <v>5458</v>
      </c>
      <c r="D161" s="51">
        <v>408</v>
      </c>
      <c r="E161" s="264">
        <f t="shared" si="2"/>
        <v>7.475265665078784</v>
      </c>
    </row>
    <row r="162" spans="2:5" ht="15">
      <c r="B162" s="43" t="s">
        <v>84</v>
      </c>
      <c r="C162" s="51">
        <v>3772</v>
      </c>
      <c r="D162" s="51">
        <v>287</v>
      </c>
      <c r="E162" s="264">
        <f t="shared" si="2"/>
        <v>7.608695652173914</v>
      </c>
    </row>
    <row r="163" spans="2:5" ht="15">
      <c r="B163" s="43" t="s">
        <v>187</v>
      </c>
      <c r="C163" s="75">
        <v>4728</v>
      </c>
      <c r="D163" s="51">
        <v>361</v>
      </c>
      <c r="E163" s="264">
        <f t="shared" si="2"/>
        <v>7.635363790186125</v>
      </c>
    </row>
    <row r="164" spans="2:5" ht="15">
      <c r="B164" s="43" t="s">
        <v>204</v>
      </c>
      <c r="C164" s="51">
        <v>5503</v>
      </c>
      <c r="D164" s="51">
        <v>421</v>
      </c>
      <c r="E164" s="264">
        <f t="shared" si="2"/>
        <v>7.650372524077776</v>
      </c>
    </row>
    <row r="165" spans="2:5" ht="15">
      <c r="B165" s="45" t="s">
        <v>271</v>
      </c>
      <c r="C165" s="51">
        <v>72333</v>
      </c>
      <c r="D165" s="51">
        <v>5534</v>
      </c>
      <c r="E165" s="264">
        <f t="shared" si="2"/>
        <v>7.650726501043784</v>
      </c>
    </row>
    <row r="166" spans="2:5" ht="15">
      <c r="B166" s="43" t="s">
        <v>138</v>
      </c>
      <c r="C166" s="51">
        <v>2986</v>
      </c>
      <c r="D166" s="51">
        <v>229</v>
      </c>
      <c r="E166" s="264">
        <f t="shared" si="2"/>
        <v>7.669122572002679</v>
      </c>
    </row>
    <row r="167" spans="2:5" ht="15">
      <c r="B167" s="43" t="s">
        <v>230</v>
      </c>
      <c r="C167" s="51">
        <v>4060</v>
      </c>
      <c r="D167" s="51">
        <v>312</v>
      </c>
      <c r="E167" s="264">
        <f t="shared" si="2"/>
        <v>7.684729064039408</v>
      </c>
    </row>
    <row r="168" spans="2:5" ht="15">
      <c r="B168" s="43" t="s">
        <v>91</v>
      </c>
      <c r="C168" s="51">
        <v>2326</v>
      </c>
      <c r="D168" s="51">
        <v>179</v>
      </c>
      <c r="E168" s="264">
        <f t="shared" si="2"/>
        <v>7.695614789337919</v>
      </c>
    </row>
    <row r="169" spans="2:5" ht="15">
      <c r="B169" s="43" t="s">
        <v>244</v>
      </c>
      <c r="C169" s="51">
        <v>6829</v>
      </c>
      <c r="D169" s="51">
        <v>526</v>
      </c>
      <c r="E169" s="264">
        <f t="shared" si="2"/>
        <v>7.702445453214233</v>
      </c>
    </row>
    <row r="170" spans="2:5" ht="15">
      <c r="B170" s="43" t="s">
        <v>191</v>
      </c>
      <c r="C170" s="75">
        <v>5903</v>
      </c>
      <c r="D170" s="51">
        <v>456</v>
      </c>
      <c r="E170" s="264">
        <f t="shared" si="2"/>
        <v>7.724885651363714</v>
      </c>
    </row>
    <row r="171" spans="2:5" ht="15">
      <c r="B171" s="43" t="s">
        <v>300</v>
      </c>
      <c r="C171" s="51">
        <v>6265</v>
      </c>
      <c r="D171" s="51">
        <v>484</v>
      </c>
      <c r="E171" s="264">
        <f t="shared" si="2"/>
        <v>7.7254588986432555</v>
      </c>
    </row>
    <row r="172" spans="2:5" ht="15">
      <c r="B172" s="43" t="s">
        <v>79</v>
      </c>
      <c r="C172" s="128">
        <f>C176+C197+C213+C215+C232+C243+C252+C265+C277+C293+C312+C314+C323+C336+C356+C346+C370+C380+C389+C396+C411+C421+C423+C440</f>
        <v>96100</v>
      </c>
      <c r="D172" s="128">
        <f>D174+D176+D197+D213+D215+D232+D243+D252+D265+D277+D293+D312+D314+D323+D336+D346+D356+D370+D380+D389+D396+D411+D421+D423+D440</f>
        <v>10626</v>
      </c>
      <c r="E172" s="264">
        <f t="shared" si="2"/>
        <v>11.05723204994797</v>
      </c>
    </row>
    <row r="173" spans="2:5" ht="15">
      <c r="B173" s="43" t="s">
        <v>229</v>
      </c>
      <c r="C173" s="51">
        <v>4058</v>
      </c>
      <c r="D173" s="51">
        <v>315</v>
      </c>
      <c r="E173" s="264">
        <f t="shared" si="2"/>
        <v>7.762444553967472</v>
      </c>
    </row>
    <row r="174" spans="2:5" ht="15">
      <c r="B174" s="43" t="s">
        <v>114</v>
      </c>
      <c r="C174" s="51">
        <v>13084</v>
      </c>
      <c r="D174" s="51">
        <v>1051</v>
      </c>
      <c r="E174" s="264">
        <f t="shared" si="2"/>
        <v>8.032711708957505</v>
      </c>
    </row>
    <row r="175" spans="2:5" ht="15">
      <c r="B175" s="43" t="s">
        <v>325</v>
      </c>
      <c r="C175" s="51">
        <v>3107</v>
      </c>
      <c r="D175" s="51">
        <v>251</v>
      </c>
      <c r="E175" s="264">
        <f t="shared" si="2"/>
        <v>8.078532346314773</v>
      </c>
    </row>
    <row r="176" spans="2:5" ht="15">
      <c r="B176" s="43" t="s">
        <v>190</v>
      </c>
      <c r="C176" s="75">
        <v>7651</v>
      </c>
      <c r="D176" s="51">
        <v>622</v>
      </c>
      <c r="E176" s="264">
        <f t="shared" si="2"/>
        <v>8.129656254084432</v>
      </c>
    </row>
    <row r="177" spans="2:5" ht="15">
      <c r="B177" s="43" t="s">
        <v>95</v>
      </c>
      <c r="C177" s="51">
        <v>3324</v>
      </c>
      <c r="D177" s="51">
        <v>276</v>
      </c>
      <c r="E177" s="264">
        <f t="shared" si="2"/>
        <v>8.303249097472925</v>
      </c>
    </row>
    <row r="178" spans="2:5" ht="15">
      <c r="B178" s="43" t="s">
        <v>198</v>
      </c>
      <c r="C178" s="51">
        <f>SUM(C161:C176)</f>
        <v>244163</v>
      </c>
      <c r="D178" s="51">
        <f>SUM(D161:D177)</f>
        <v>22338</v>
      </c>
      <c r="E178" s="264">
        <f t="shared" si="2"/>
        <v>9.14880633019745</v>
      </c>
    </row>
    <row r="179" spans="2:5" ht="15">
      <c r="B179" s="43" t="s">
        <v>274</v>
      </c>
      <c r="C179" s="51">
        <v>3469</v>
      </c>
      <c r="D179" s="51">
        <v>290</v>
      </c>
      <c r="E179" s="264">
        <f t="shared" si="2"/>
        <v>8.35975785528971</v>
      </c>
    </row>
    <row r="180" spans="2:5" ht="15">
      <c r="B180" s="43" t="s">
        <v>270</v>
      </c>
      <c r="C180" s="51">
        <v>39851</v>
      </c>
      <c r="D180" s="51">
        <v>3345</v>
      </c>
      <c r="E180" s="264">
        <f t="shared" si="2"/>
        <v>8.393766781260194</v>
      </c>
    </row>
    <row r="181" spans="2:5" ht="15">
      <c r="B181" s="43" t="s">
        <v>207</v>
      </c>
      <c r="C181" s="51">
        <f>SUM(C174:C179)</f>
        <v>274798</v>
      </c>
      <c r="D181" s="51">
        <f>SUM(D174:D180)</f>
        <v>28173</v>
      </c>
      <c r="E181" s="264">
        <f t="shared" si="2"/>
        <v>10.252258022256349</v>
      </c>
    </row>
    <row r="182" spans="2:5" ht="15">
      <c r="B182" s="43" t="s">
        <v>161</v>
      </c>
      <c r="C182" s="51">
        <v>5492</v>
      </c>
      <c r="D182" s="51">
        <v>470</v>
      </c>
      <c r="E182" s="264">
        <f t="shared" si="2"/>
        <v>8.557902403495994</v>
      </c>
    </row>
    <row r="183" spans="2:5" ht="15">
      <c r="B183" s="43" t="s">
        <v>228</v>
      </c>
      <c r="C183" s="51">
        <v>3913</v>
      </c>
      <c r="D183" s="51">
        <v>336</v>
      </c>
      <c r="E183" s="264">
        <f t="shared" si="2"/>
        <v>8.586762075134168</v>
      </c>
    </row>
    <row r="184" spans="2:5" ht="15">
      <c r="B184" s="43" t="s">
        <v>172</v>
      </c>
      <c r="C184" s="51">
        <v>6302</v>
      </c>
      <c r="D184" s="51">
        <v>548</v>
      </c>
      <c r="E184" s="264">
        <f t="shared" si="2"/>
        <v>8.695652173913043</v>
      </c>
    </row>
    <row r="185" spans="2:5" ht="15">
      <c r="B185" s="43" t="s">
        <v>308</v>
      </c>
      <c r="C185" s="51">
        <v>7134</v>
      </c>
      <c r="D185" s="51">
        <v>622</v>
      </c>
      <c r="E185" s="264">
        <f t="shared" si="2"/>
        <v>8.718811326044294</v>
      </c>
    </row>
    <row r="186" spans="2:5" ht="15">
      <c r="B186" s="43" t="s">
        <v>170</v>
      </c>
      <c r="C186" s="51">
        <v>10769</v>
      </c>
      <c r="D186" s="51">
        <v>943</v>
      </c>
      <c r="E186" s="264">
        <f t="shared" si="2"/>
        <v>8.756616213204568</v>
      </c>
    </row>
    <row r="187" spans="2:5" ht="15">
      <c r="B187" s="43" t="s">
        <v>117</v>
      </c>
      <c r="C187" s="51">
        <v>4506</v>
      </c>
      <c r="D187" s="51">
        <v>395</v>
      </c>
      <c r="E187" s="264">
        <f t="shared" si="2"/>
        <v>8.766089658233467</v>
      </c>
    </row>
    <row r="188" spans="2:5" ht="15">
      <c r="B188" s="43" t="s">
        <v>101</v>
      </c>
      <c r="C188" s="51">
        <v>3208</v>
      </c>
      <c r="D188" s="51">
        <v>283</v>
      </c>
      <c r="E188" s="264">
        <f t="shared" si="2"/>
        <v>8.821695760598503</v>
      </c>
    </row>
    <row r="189" spans="2:5" ht="15">
      <c r="B189" s="43" t="s">
        <v>115</v>
      </c>
      <c r="C189" s="51">
        <v>2556</v>
      </c>
      <c r="D189" s="51">
        <v>226</v>
      </c>
      <c r="E189" s="264">
        <f t="shared" si="2"/>
        <v>8.841940532081377</v>
      </c>
    </row>
    <row r="190" spans="2:5" ht="15">
      <c r="B190" s="43" t="s">
        <v>90</v>
      </c>
      <c r="C190" s="51">
        <v>3199</v>
      </c>
      <c r="D190" s="51">
        <v>283</v>
      </c>
      <c r="E190" s="264">
        <f t="shared" si="2"/>
        <v>8.846514535792435</v>
      </c>
    </row>
    <row r="191" spans="2:5" ht="15">
      <c r="B191" s="43" t="s">
        <v>89</v>
      </c>
      <c r="C191" s="51">
        <v>7424</v>
      </c>
      <c r="D191" s="51">
        <v>666</v>
      </c>
      <c r="E191" s="264">
        <f t="shared" si="2"/>
        <v>8.970905172413794</v>
      </c>
    </row>
    <row r="192" spans="2:5" ht="15">
      <c r="B192" s="43" t="s">
        <v>146</v>
      </c>
      <c r="C192" s="51">
        <v>3844</v>
      </c>
      <c r="D192" s="51">
        <v>345</v>
      </c>
      <c r="E192" s="264">
        <f t="shared" si="2"/>
        <v>8.975026014568158</v>
      </c>
    </row>
    <row r="193" spans="2:5" ht="15">
      <c r="B193" s="43" t="s">
        <v>323</v>
      </c>
      <c r="C193" s="51">
        <v>6368</v>
      </c>
      <c r="D193" s="51">
        <v>572</v>
      </c>
      <c r="E193" s="264">
        <f t="shared" si="2"/>
        <v>8.982412060301508</v>
      </c>
    </row>
    <row r="194" spans="2:5" ht="15">
      <c r="B194" s="43" t="s">
        <v>331</v>
      </c>
      <c r="C194" s="51">
        <v>5071</v>
      </c>
      <c r="D194" s="51">
        <v>462</v>
      </c>
      <c r="E194" s="264">
        <f t="shared" si="2"/>
        <v>9.11062906724512</v>
      </c>
    </row>
    <row r="195" spans="2:5" ht="15">
      <c r="B195" s="43" t="s">
        <v>131</v>
      </c>
      <c r="C195" s="100">
        <v>4413</v>
      </c>
      <c r="D195" s="100">
        <v>404</v>
      </c>
      <c r="E195" s="264">
        <f t="shared" si="2"/>
        <v>9.154769997733968</v>
      </c>
    </row>
    <row r="196" spans="2:5" ht="15">
      <c r="B196" s="43" t="s">
        <v>92</v>
      </c>
      <c r="C196" s="51">
        <v>2509</v>
      </c>
      <c r="D196" s="51">
        <v>230</v>
      </c>
      <c r="E196" s="264">
        <f t="shared" si="2"/>
        <v>9.166998804304503</v>
      </c>
    </row>
    <row r="197" spans="2:5" ht="15">
      <c r="B197" s="43" t="s">
        <v>180</v>
      </c>
      <c r="C197" s="105">
        <f>SUM(C183:C195)</f>
        <v>68707</v>
      </c>
      <c r="D197" s="51">
        <f>SUM(D183:D196)</f>
        <v>6315</v>
      </c>
      <c r="E197" s="264">
        <f aca="true" t="shared" si="3" ref="E197:E248">(D197/C197)*100</f>
        <v>9.19120322529</v>
      </c>
    </row>
    <row r="198" spans="2:5" ht="15">
      <c r="B198" s="43" t="s">
        <v>171</v>
      </c>
      <c r="C198" s="51">
        <v>6085</v>
      </c>
      <c r="D198" s="51">
        <v>580</v>
      </c>
      <c r="E198" s="264">
        <f t="shared" si="3"/>
        <v>9.531635168447</v>
      </c>
    </row>
    <row r="199" spans="2:5" ht="15">
      <c r="B199" s="43" t="s">
        <v>253</v>
      </c>
      <c r="C199" s="51">
        <v>8004</v>
      </c>
      <c r="D199" s="51">
        <v>767</v>
      </c>
      <c r="E199" s="264">
        <f t="shared" si="3"/>
        <v>9.582708645677162</v>
      </c>
    </row>
    <row r="200" spans="2:5" ht="15">
      <c r="B200" s="43" t="s">
        <v>156</v>
      </c>
      <c r="C200" s="51">
        <v>7304</v>
      </c>
      <c r="D200" s="51">
        <v>713</v>
      </c>
      <c r="E200" s="264">
        <f t="shared" si="3"/>
        <v>9.761774370208105</v>
      </c>
    </row>
    <row r="201" spans="2:5" ht="15">
      <c r="B201" s="43" t="s">
        <v>86</v>
      </c>
      <c r="C201" s="51">
        <v>4352</v>
      </c>
      <c r="D201" s="51">
        <v>425</v>
      </c>
      <c r="E201" s="264">
        <f t="shared" si="3"/>
        <v>9.765625</v>
      </c>
    </row>
    <row r="202" spans="2:5" ht="15">
      <c r="B202" s="43" t="s">
        <v>251</v>
      </c>
      <c r="C202" s="51">
        <v>8382</v>
      </c>
      <c r="D202" s="51">
        <v>828</v>
      </c>
      <c r="E202" s="264">
        <f t="shared" si="3"/>
        <v>9.87831066571224</v>
      </c>
    </row>
    <row r="203" spans="2:5" ht="15">
      <c r="B203" s="43" t="s">
        <v>278</v>
      </c>
      <c r="C203" s="51">
        <v>3984</v>
      </c>
      <c r="D203" s="51">
        <v>394</v>
      </c>
      <c r="E203" s="264">
        <f t="shared" si="3"/>
        <v>9.889558232931726</v>
      </c>
    </row>
    <row r="204" spans="2:5" ht="15">
      <c r="B204" s="43" t="s">
        <v>295</v>
      </c>
      <c r="C204" s="51">
        <v>4416</v>
      </c>
      <c r="D204" s="51">
        <v>437</v>
      </c>
      <c r="E204" s="264">
        <f t="shared" si="3"/>
        <v>9.895833333333332</v>
      </c>
    </row>
    <row r="205" spans="2:5" ht="15">
      <c r="B205" s="43" t="s">
        <v>269</v>
      </c>
      <c r="C205" s="51">
        <v>10637</v>
      </c>
      <c r="D205" s="51">
        <v>1054</v>
      </c>
      <c r="E205" s="264">
        <f t="shared" si="3"/>
        <v>9.908808874682713</v>
      </c>
    </row>
    <row r="206" spans="2:5" ht="15">
      <c r="B206" s="43" t="s">
        <v>305</v>
      </c>
      <c r="C206" s="51">
        <v>21128</v>
      </c>
      <c r="D206" s="51">
        <v>2133</v>
      </c>
      <c r="E206" s="264">
        <f t="shared" si="3"/>
        <v>10.09560772434684</v>
      </c>
    </row>
    <row r="207" spans="2:5" ht="15">
      <c r="B207" s="43" t="s">
        <v>286</v>
      </c>
      <c r="C207" s="51">
        <v>2144</v>
      </c>
      <c r="D207" s="51">
        <v>219</v>
      </c>
      <c r="E207" s="264">
        <f t="shared" si="3"/>
        <v>10.21455223880597</v>
      </c>
    </row>
    <row r="208" spans="2:5" ht="15">
      <c r="B208" s="43" t="s">
        <v>184</v>
      </c>
      <c r="C208" s="75">
        <v>7695</v>
      </c>
      <c r="D208" s="51">
        <v>789</v>
      </c>
      <c r="E208" s="264">
        <f t="shared" si="3"/>
        <v>10.253411306042885</v>
      </c>
    </row>
    <row r="209" spans="2:5" ht="15">
      <c r="B209" s="43" t="s">
        <v>298</v>
      </c>
      <c r="C209" s="51">
        <v>6019</v>
      </c>
      <c r="D209" s="51">
        <v>623</v>
      </c>
      <c r="E209" s="264">
        <f t="shared" si="3"/>
        <v>10.350556570858947</v>
      </c>
    </row>
    <row r="210" spans="2:5" ht="15">
      <c r="B210" s="43" t="s">
        <v>109</v>
      </c>
      <c r="C210" s="51">
        <v>6981</v>
      </c>
      <c r="D210" s="51">
        <v>724</v>
      </c>
      <c r="E210" s="264">
        <f t="shared" si="3"/>
        <v>10.371007019051712</v>
      </c>
    </row>
    <row r="211" spans="2:5" ht="15">
      <c r="B211" s="43" t="s">
        <v>121</v>
      </c>
      <c r="C211" s="51">
        <v>6962</v>
      </c>
      <c r="D211" s="51">
        <v>732</v>
      </c>
      <c r="E211" s="264">
        <f t="shared" si="3"/>
        <v>10.514220051709279</v>
      </c>
    </row>
    <row r="212" spans="2:5" ht="15">
      <c r="B212" s="43" t="s">
        <v>116</v>
      </c>
      <c r="C212" s="51">
        <v>4064</v>
      </c>
      <c r="D212" s="51">
        <v>428</v>
      </c>
      <c r="E212" s="264">
        <f t="shared" si="3"/>
        <v>10.531496062992126</v>
      </c>
    </row>
    <row r="213" spans="2:5" ht="15">
      <c r="B213" s="43" t="s">
        <v>303</v>
      </c>
      <c r="C213" s="51">
        <v>5410</v>
      </c>
      <c r="D213" s="51">
        <v>579</v>
      </c>
      <c r="E213" s="264">
        <f t="shared" si="3"/>
        <v>10.702402957486138</v>
      </c>
    </row>
    <row r="214" spans="2:5" ht="15">
      <c r="B214" s="43" t="s">
        <v>176</v>
      </c>
      <c r="C214" s="51">
        <v>5548</v>
      </c>
      <c r="D214" s="51">
        <v>597</v>
      </c>
      <c r="E214" s="264">
        <f t="shared" si="3"/>
        <v>10.760634462869502</v>
      </c>
    </row>
    <row r="215" spans="2:5" ht="15">
      <c r="B215" s="43" t="s">
        <v>155</v>
      </c>
      <c r="C215" s="112">
        <v>5429</v>
      </c>
      <c r="D215" s="112">
        <v>595</v>
      </c>
      <c r="E215" s="264">
        <f t="shared" si="3"/>
        <v>10.95966107938847</v>
      </c>
    </row>
    <row r="216" spans="2:5" ht="15">
      <c r="B216" s="43" t="s">
        <v>288</v>
      </c>
      <c r="C216" s="51">
        <v>6064</v>
      </c>
      <c r="D216" s="51">
        <v>667</v>
      </c>
      <c r="E216" s="264">
        <f t="shared" si="3"/>
        <v>10.99934036939314</v>
      </c>
    </row>
    <row r="217" spans="2:5" ht="15">
      <c r="B217" s="43" t="s">
        <v>173</v>
      </c>
      <c r="C217" s="51">
        <v>4047</v>
      </c>
      <c r="D217" s="51">
        <v>455</v>
      </c>
      <c r="E217" s="264">
        <f t="shared" si="3"/>
        <v>11.24289597232518</v>
      </c>
    </row>
    <row r="218" spans="2:5" ht="15">
      <c r="B218" s="43" t="s">
        <v>322</v>
      </c>
      <c r="C218" s="51">
        <v>3843</v>
      </c>
      <c r="D218" s="51">
        <v>440</v>
      </c>
      <c r="E218" s="264">
        <f t="shared" si="3"/>
        <v>11.449388498568828</v>
      </c>
    </row>
    <row r="219" spans="2:5" ht="15">
      <c r="B219" s="43" t="s">
        <v>175</v>
      </c>
      <c r="C219" s="51">
        <v>3305</v>
      </c>
      <c r="D219" s="51">
        <v>395</v>
      </c>
      <c r="E219" s="264">
        <f t="shared" si="3"/>
        <v>11.951588502269288</v>
      </c>
    </row>
    <row r="220" spans="2:5" ht="15">
      <c r="B220" s="43" t="s">
        <v>201</v>
      </c>
      <c r="C220" s="51">
        <v>5128</v>
      </c>
      <c r="D220" s="51">
        <v>613</v>
      </c>
      <c r="E220" s="264">
        <f t="shared" si="3"/>
        <v>11.953978159126365</v>
      </c>
    </row>
    <row r="221" spans="2:5" ht="15">
      <c r="B221" s="43" t="s">
        <v>193</v>
      </c>
      <c r="C221" s="75">
        <v>10507</v>
      </c>
      <c r="D221" s="51">
        <v>1257</v>
      </c>
      <c r="E221" s="264">
        <f t="shared" si="3"/>
        <v>11.963452936137813</v>
      </c>
    </row>
    <row r="222" spans="2:5" ht="15">
      <c r="B222" s="43" t="s">
        <v>217</v>
      </c>
      <c r="C222" s="51">
        <v>2721</v>
      </c>
      <c r="D222" s="51">
        <v>334</v>
      </c>
      <c r="E222" s="264">
        <f t="shared" si="3"/>
        <v>12.274898934215361</v>
      </c>
    </row>
    <row r="223" spans="2:5" ht="15">
      <c r="B223" s="43" t="s">
        <v>192</v>
      </c>
      <c r="C223" s="75">
        <v>4970</v>
      </c>
      <c r="D223" s="51">
        <v>618</v>
      </c>
      <c r="E223" s="264">
        <f t="shared" si="3"/>
        <v>12.434607645875252</v>
      </c>
    </row>
    <row r="224" spans="2:5" ht="15">
      <c r="B224" s="43" t="s">
        <v>304</v>
      </c>
      <c r="C224" s="51">
        <v>4862</v>
      </c>
      <c r="D224" s="51">
        <v>605</v>
      </c>
      <c r="E224" s="264">
        <f t="shared" si="3"/>
        <v>12.44343891402715</v>
      </c>
    </row>
    <row r="225" spans="2:5" ht="15">
      <c r="B225" s="43" t="s">
        <v>151</v>
      </c>
      <c r="C225" s="51">
        <v>3310</v>
      </c>
      <c r="D225" s="51">
        <v>431</v>
      </c>
      <c r="E225" s="264">
        <f t="shared" si="3"/>
        <v>13.021148036253777</v>
      </c>
    </row>
    <row r="226" spans="2:5" ht="15">
      <c r="B226" s="43" t="s">
        <v>186</v>
      </c>
      <c r="C226" s="75">
        <v>11870</v>
      </c>
      <c r="D226" s="51">
        <v>1561</v>
      </c>
      <c r="E226" s="264">
        <f t="shared" si="3"/>
        <v>13.150800336983991</v>
      </c>
    </row>
    <row r="227" spans="2:5" ht="15">
      <c r="B227" s="43" t="s">
        <v>215</v>
      </c>
      <c r="C227" s="51">
        <v>6977</v>
      </c>
      <c r="D227" s="51">
        <v>927</v>
      </c>
      <c r="E227" s="264">
        <f t="shared" si="3"/>
        <v>13.286512827862978</v>
      </c>
    </row>
    <row r="228" spans="2:5" ht="15">
      <c r="B228" s="43" t="s">
        <v>245</v>
      </c>
      <c r="C228" s="51">
        <v>9481</v>
      </c>
      <c r="D228" s="51">
        <v>1273</v>
      </c>
      <c r="E228" s="264">
        <f t="shared" si="3"/>
        <v>13.426853707414828</v>
      </c>
    </row>
    <row r="229" spans="2:5" ht="15">
      <c r="B229" s="43" t="s">
        <v>108</v>
      </c>
      <c r="C229" s="51">
        <v>6588</v>
      </c>
      <c r="D229" s="51">
        <v>893</v>
      </c>
      <c r="E229" s="264">
        <f t="shared" si="3"/>
        <v>13.554948391013966</v>
      </c>
    </row>
    <row r="230" spans="2:5" ht="15">
      <c r="B230" s="43" t="s">
        <v>163</v>
      </c>
      <c r="C230" s="76">
        <v>9204</v>
      </c>
      <c r="D230" s="51">
        <v>1251</v>
      </c>
      <c r="E230" s="264">
        <f t="shared" si="3"/>
        <v>13.591916558018251</v>
      </c>
    </row>
    <row r="231" spans="2:5" ht="15">
      <c r="B231" s="43" t="s">
        <v>105</v>
      </c>
      <c r="C231" s="51">
        <v>4413</v>
      </c>
      <c r="D231" s="51">
        <v>603</v>
      </c>
      <c r="E231" s="264">
        <f t="shared" si="3"/>
        <v>13.664174031271244</v>
      </c>
    </row>
    <row r="232" spans="2:5" ht="15">
      <c r="B232" s="43" t="s">
        <v>168</v>
      </c>
      <c r="C232" s="51">
        <v>2786</v>
      </c>
      <c r="D232" s="51">
        <v>390</v>
      </c>
      <c r="E232" s="264">
        <f t="shared" si="3"/>
        <v>13.99856424982053</v>
      </c>
    </row>
    <row r="233" spans="2:5" ht="15">
      <c r="B233" s="43" t="s">
        <v>203</v>
      </c>
      <c r="C233" s="51">
        <v>5146</v>
      </c>
      <c r="D233" s="51">
        <v>734</v>
      </c>
      <c r="E233" s="264">
        <f t="shared" si="3"/>
        <v>14.263505635445007</v>
      </c>
    </row>
    <row r="234" spans="2:5" ht="15">
      <c r="B234" s="43" t="s">
        <v>166</v>
      </c>
      <c r="C234" s="105">
        <v>4171</v>
      </c>
      <c r="D234" s="51">
        <v>595</v>
      </c>
      <c r="E234" s="264">
        <f t="shared" si="3"/>
        <v>14.265164229201629</v>
      </c>
    </row>
    <row r="235" spans="2:5" ht="15">
      <c r="B235" s="43" t="s">
        <v>124</v>
      </c>
      <c r="C235" s="51">
        <v>3240</v>
      </c>
      <c r="D235" s="51">
        <v>463</v>
      </c>
      <c r="E235" s="264">
        <f t="shared" si="3"/>
        <v>14.290123456790123</v>
      </c>
    </row>
    <row r="236" spans="2:5" ht="15">
      <c r="B236" s="43" t="s">
        <v>174</v>
      </c>
      <c r="C236" s="51">
        <v>4820</v>
      </c>
      <c r="D236" s="51">
        <v>690</v>
      </c>
      <c r="E236" s="264">
        <f t="shared" si="3"/>
        <v>14.315352697095435</v>
      </c>
    </row>
    <row r="237" spans="2:5" ht="15">
      <c r="B237" s="43" t="s">
        <v>169</v>
      </c>
      <c r="C237" s="51">
        <v>6440</v>
      </c>
      <c r="D237" s="51">
        <v>935</v>
      </c>
      <c r="E237" s="264">
        <f t="shared" si="3"/>
        <v>14.518633540372672</v>
      </c>
    </row>
    <row r="238" spans="2:5" ht="15">
      <c r="B238" s="43" t="s">
        <v>202</v>
      </c>
      <c r="C238" s="51">
        <v>9250</v>
      </c>
      <c r="D238" s="51">
        <v>1391</v>
      </c>
      <c r="E238" s="264">
        <f t="shared" si="3"/>
        <v>15.03783783783784</v>
      </c>
    </row>
    <row r="239" spans="2:5" ht="15">
      <c r="B239" s="43" t="s">
        <v>142</v>
      </c>
      <c r="C239" s="51">
        <v>4822</v>
      </c>
      <c r="D239" s="51">
        <v>747</v>
      </c>
      <c r="E239" s="264">
        <f t="shared" si="3"/>
        <v>15.491497304023227</v>
      </c>
    </row>
    <row r="240" spans="2:5" ht="15">
      <c r="B240" s="43" t="s">
        <v>275</v>
      </c>
      <c r="C240" s="51">
        <v>6431</v>
      </c>
      <c r="D240" s="51">
        <v>1011</v>
      </c>
      <c r="E240" s="264">
        <f t="shared" si="3"/>
        <v>15.720727725081634</v>
      </c>
    </row>
    <row r="241" spans="2:5" ht="15">
      <c r="B241" s="43" t="s">
        <v>324</v>
      </c>
      <c r="C241" s="51">
        <v>3925</v>
      </c>
      <c r="D241" s="51">
        <v>623</v>
      </c>
      <c r="E241" s="264">
        <f t="shared" si="3"/>
        <v>15.872611464968154</v>
      </c>
    </row>
    <row r="242" spans="2:5" ht="15">
      <c r="B242" s="43" t="s">
        <v>210</v>
      </c>
      <c r="C242" s="51">
        <v>17019</v>
      </c>
      <c r="D242" s="51">
        <v>2940</v>
      </c>
      <c r="E242" s="264">
        <f t="shared" si="3"/>
        <v>17.274810505905165</v>
      </c>
    </row>
    <row r="243" spans="2:5" ht="15">
      <c r="B243" s="43" t="s">
        <v>167</v>
      </c>
      <c r="C243" s="51">
        <v>6117</v>
      </c>
      <c r="D243" s="103">
        <v>1074</v>
      </c>
      <c r="E243" s="264">
        <f t="shared" si="3"/>
        <v>17.557626287395784</v>
      </c>
    </row>
    <row r="244" spans="2:5" ht="15">
      <c r="B244" s="43" t="s">
        <v>159</v>
      </c>
      <c r="C244" s="51">
        <v>6817</v>
      </c>
      <c r="D244" s="51">
        <v>1284</v>
      </c>
      <c r="E244" s="264">
        <f t="shared" si="3"/>
        <v>18.8352647792284</v>
      </c>
    </row>
    <row r="245" spans="2:5" ht="15">
      <c r="B245" s="43" t="s">
        <v>88</v>
      </c>
      <c r="C245" s="51">
        <v>10322</v>
      </c>
      <c r="D245" s="51">
        <v>2054</v>
      </c>
      <c r="E245" s="264">
        <f t="shared" si="3"/>
        <v>19.899244332493705</v>
      </c>
    </row>
    <row r="246" spans="2:5" ht="15">
      <c r="B246" s="43" t="s">
        <v>182</v>
      </c>
      <c r="C246" s="75">
        <v>8977</v>
      </c>
      <c r="D246" s="51">
        <v>1802</v>
      </c>
      <c r="E246" s="264">
        <f t="shared" si="3"/>
        <v>20.07352122089785</v>
      </c>
    </row>
    <row r="247" spans="2:5" ht="15">
      <c r="B247" s="43" t="s">
        <v>106</v>
      </c>
      <c r="C247" s="51">
        <v>4272</v>
      </c>
      <c r="D247" s="51">
        <v>919</v>
      </c>
      <c r="E247" s="264">
        <f t="shared" si="3"/>
        <v>21.512172284644198</v>
      </c>
    </row>
    <row r="248" spans="2:5" ht="15">
      <c r="B248" s="43" t="s">
        <v>144</v>
      </c>
      <c r="C248" s="51">
        <v>46960</v>
      </c>
      <c r="D248" s="51">
        <v>31123</v>
      </c>
      <c r="E248" s="264">
        <f t="shared" si="3"/>
        <v>66.27555366269165</v>
      </c>
    </row>
    <row r="249" spans="2:5" ht="12.75">
      <c r="B249" s="260"/>
      <c r="C249" s="260"/>
      <c r="D249" s="260"/>
      <c r="E249" s="260"/>
    </row>
    <row r="250" spans="2:5" ht="12.75">
      <c r="B250" s="261"/>
      <c r="C250" s="261"/>
      <c r="D250" s="261"/>
      <c r="E250" s="261"/>
    </row>
    <row r="251" spans="2:5" ht="12.75">
      <c r="B251" s="260"/>
      <c r="C251" s="260"/>
      <c r="D251" s="260"/>
      <c r="E251" s="260"/>
    </row>
    <row r="252" spans="2:5" ht="12.75">
      <c r="B252" s="260"/>
      <c r="C252" s="260"/>
      <c r="D252" s="260"/>
      <c r="E252" s="260"/>
    </row>
    <row r="253" spans="2:5" ht="12.75">
      <c r="B253" s="260"/>
      <c r="C253" s="260"/>
      <c r="D253" s="260"/>
      <c r="E253" s="260"/>
    </row>
    <row r="254" spans="2:5" ht="12.75">
      <c r="B254" s="260"/>
      <c r="C254" s="260"/>
      <c r="D254" s="260"/>
      <c r="E254" s="260"/>
    </row>
    <row r="255" spans="2:5" ht="12.75">
      <c r="B255" s="260"/>
      <c r="C255" s="260"/>
      <c r="D255" s="260"/>
      <c r="E255" s="260"/>
    </row>
    <row r="256" spans="2:5" ht="12.75">
      <c r="B256" s="260"/>
      <c r="C256" s="260"/>
      <c r="D256" s="260"/>
      <c r="E256" s="260"/>
    </row>
    <row r="257" spans="2:5" ht="12.75">
      <c r="B257" s="260"/>
      <c r="C257" s="260"/>
      <c r="D257" s="260"/>
      <c r="E257" s="260"/>
    </row>
    <row r="258" spans="2:5" ht="12.75">
      <c r="B258" s="260"/>
      <c r="C258" s="260"/>
      <c r="D258" s="260"/>
      <c r="E258" s="260"/>
    </row>
    <row r="259" spans="2:5" ht="12.75">
      <c r="B259" s="260"/>
      <c r="C259" s="260"/>
      <c r="D259" s="260"/>
      <c r="E259" s="260"/>
    </row>
    <row r="260" spans="2:5" ht="12.75">
      <c r="B260" s="260"/>
      <c r="C260" s="260"/>
      <c r="D260" s="260"/>
      <c r="E260" s="260"/>
    </row>
    <row r="261" spans="2:5" ht="12.75">
      <c r="B261" s="260"/>
      <c r="C261" s="260"/>
      <c r="D261" s="260"/>
      <c r="E261" s="260"/>
    </row>
    <row r="262" spans="2:5" ht="12.75">
      <c r="B262" s="260"/>
      <c r="C262" s="260"/>
      <c r="D262" s="260"/>
      <c r="E262" s="260"/>
    </row>
    <row r="263" spans="2:5" ht="12.75">
      <c r="B263" s="260"/>
      <c r="C263" s="260"/>
      <c r="D263" s="260"/>
      <c r="E263" s="260"/>
    </row>
    <row r="264" spans="2:5" ht="12.75">
      <c r="B264" s="260"/>
      <c r="C264" s="260"/>
      <c r="D264" s="260"/>
      <c r="E264" s="260"/>
    </row>
    <row r="265" spans="2:5" ht="12.75">
      <c r="B265" s="260"/>
      <c r="C265" s="260"/>
      <c r="D265" s="260"/>
      <c r="E265" s="260"/>
    </row>
    <row r="266" spans="2:5" ht="12.75">
      <c r="B266" s="260"/>
      <c r="C266" s="260"/>
      <c r="D266" s="260"/>
      <c r="E266" s="260"/>
    </row>
    <row r="267" spans="2:5" ht="12.75">
      <c r="B267" s="260"/>
      <c r="C267" s="260"/>
      <c r="D267" s="260"/>
      <c r="E267" s="260"/>
    </row>
    <row r="268" spans="2:5" ht="12.75">
      <c r="B268" s="260"/>
      <c r="C268" s="260"/>
      <c r="D268" s="260"/>
      <c r="E268" s="260"/>
    </row>
    <row r="269" spans="2:5" ht="12.75">
      <c r="B269" s="260"/>
      <c r="C269" s="260"/>
      <c r="D269" s="260"/>
      <c r="E269" s="260"/>
    </row>
    <row r="270" spans="2:5" ht="12.75">
      <c r="B270" s="260"/>
      <c r="C270" s="260"/>
      <c r="D270" s="260"/>
      <c r="E270" s="260"/>
    </row>
    <row r="271" spans="2:5" ht="12.75">
      <c r="B271" s="260"/>
      <c r="C271" s="260"/>
      <c r="D271" s="260"/>
      <c r="E271" s="260"/>
    </row>
    <row r="272" spans="2:5" ht="12.75">
      <c r="B272" s="260"/>
      <c r="C272" s="260"/>
      <c r="D272" s="260"/>
      <c r="E272" s="260"/>
    </row>
    <row r="273" spans="2:5" ht="12.75">
      <c r="B273" s="44"/>
      <c r="C273" s="260"/>
      <c r="D273" s="260"/>
      <c r="E273" s="260"/>
    </row>
    <row r="274" spans="2:5" ht="12.75">
      <c r="B274" s="260"/>
      <c r="C274" s="260"/>
      <c r="D274" s="260"/>
      <c r="E274" s="260"/>
    </row>
    <row r="281" spans="2:3" ht="12.75">
      <c r="B281" s="43"/>
      <c r="C281" s="43"/>
    </row>
    <row r="282" spans="2:3" ht="12.75">
      <c r="B282" s="43"/>
      <c r="C282" s="43"/>
    </row>
  </sheetData>
  <sheetProtection/>
  <mergeCells count="4">
    <mergeCell ref="D2:D4"/>
    <mergeCell ref="E2:E4"/>
    <mergeCell ref="C2:C4"/>
    <mergeCell ref="B2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 MK</dc:creator>
  <cp:keywords/>
  <dc:description/>
  <cp:lastModifiedBy>wbp</cp:lastModifiedBy>
  <cp:lastPrinted>2012-03-26T11:46:18Z</cp:lastPrinted>
  <dcterms:created xsi:type="dcterms:W3CDTF">2004-12-03T14:20:52Z</dcterms:created>
  <dcterms:modified xsi:type="dcterms:W3CDTF">2012-03-26T12:05:34Z</dcterms:modified>
  <cp:category/>
  <cp:version/>
  <cp:contentType/>
  <cp:contentStatus/>
</cp:coreProperties>
</file>