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55" windowWidth="17400" windowHeight="7815" activeTab="4"/>
  </bookViews>
  <sheets>
    <sheet name="siec" sheetId="1" r:id="rId1"/>
    <sheet name="ksiegozbiory" sheetId="2" r:id="rId2"/>
    <sheet name="zbiory specjalne" sheetId="5" r:id="rId3"/>
    <sheet name="czytelnicy" sheetId="3" r:id="rId4"/>
    <sheet name="kadra" sheetId="6" r:id="rId5"/>
    <sheet name="budżet" sheetId="7" r:id="rId6"/>
  </sheets>
  <calcPr calcId="125725"/>
  <fileRecoveryPr repairLoad="1"/>
</workbook>
</file>

<file path=xl/calcChain.xml><?xml version="1.0" encoding="utf-8"?>
<calcChain xmlns="http://schemas.openxmlformats.org/spreadsheetml/2006/main">
  <c r="H127" i="6"/>
  <c r="H66"/>
  <c r="H204"/>
  <c r="G47"/>
  <c r="G31"/>
  <c r="G274"/>
  <c r="G255"/>
  <c r="G245"/>
  <c r="G230"/>
  <c r="G223"/>
  <c r="G214"/>
  <c r="G204"/>
  <c r="G190"/>
  <c r="G180"/>
  <c r="G170"/>
  <c r="G157"/>
  <c r="G146"/>
  <c r="G127"/>
  <c r="G111"/>
  <c r="G99"/>
  <c r="G86"/>
  <c r="G77"/>
  <c r="G66"/>
  <c r="H99"/>
  <c r="H146"/>
  <c r="H170"/>
  <c r="H190"/>
  <c r="H245"/>
  <c r="H274"/>
  <c r="D5" i="3"/>
  <c r="B12" i="7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C113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D129"/>
  <c r="P129"/>
  <c r="B150"/>
  <c r="C150"/>
  <c r="D150"/>
  <c r="E150"/>
  <c r="F150"/>
  <c r="G150"/>
  <c r="H150"/>
  <c r="I150"/>
  <c r="J150"/>
  <c r="K150"/>
  <c r="L150"/>
  <c r="M150"/>
  <c r="N150"/>
  <c r="O150"/>
  <c r="P150"/>
  <c r="Q150"/>
  <c r="R150"/>
  <c r="S150"/>
  <c r="T150"/>
  <c r="U150"/>
  <c r="V150"/>
  <c r="W150"/>
  <c r="X150"/>
  <c r="Y150"/>
  <c r="Z150"/>
  <c r="AA150"/>
  <c r="AB150"/>
  <c r="AC150"/>
  <c r="AD150"/>
  <c r="B152"/>
  <c r="Q152"/>
  <c r="B153"/>
  <c r="Q153"/>
  <c r="T153"/>
  <c r="B154"/>
  <c r="T154"/>
  <c r="B155"/>
  <c r="B156"/>
  <c r="Q156"/>
  <c r="T156"/>
  <c r="C157"/>
  <c r="D157"/>
  <c r="B157" s="1"/>
  <c r="Q157"/>
  <c r="T157"/>
  <c r="B158"/>
  <c r="C159"/>
  <c r="D159"/>
  <c r="B159" s="1"/>
  <c r="E159"/>
  <c r="F159"/>
  <c r="G159"/>
  <c r="H159"/>
  <c r="I159"/>
  <c r="J159"/>
  <c r="K159"/>
  <c r="L159"/>
  <c r="M159"/>
  <c r="N159"/>
  <c r="O159"/>
  <c r="P159"/>
  <c r="Q159"/>
  <c r="R159"/>
  <c r="S159"/>
  <c r="T159"/>
  <c r="U159"/>
  <c r="V159"/>
  <c r="W159"/>
  <c r="X159"/>
  <c r="Y159"/>
  <c r="Z159"/>
  <c r="AA159"/>
  <c r="AB159"/>
  <c r="AC159"/>
  <c r="AD159"/>
  <c r="B182"/>
  <c r="C182"/>
  <c r="D182"/>
  <c r="E182"/>
  <c r="F182"/>
  <c r="G182"/>
  <c r="H182"/>
  <c r="I182"/>
  <c r="J182"/>
  <c r="K182"/>
  <c r="L182"/>
  <c r="M182"/>
  <c r="N182"/>
  <c r="O182"/>
  <c r="P182"/>
  <c r="Q182"/>
  <c r="R182"/>
  <c r="S182"/>
  <c r="T182"/>
  <c r="U182"/>
  <c r="V182"/>
  <c r="W182"/>
  <c r="X182"/>
  <c r="Y182"/>
  <c r="Z182"/>
  <c r="AA182"/>
  <c r="AB182"/>
  <c r="AC182"/>
  <c r="AD182"/>
  <c r="B192"/>
  <c r="B206"/>
  <c r="C206"/>
  <c r="D206"/>
  <c r="E206"/>
  <c r="F206"/>
  <c r="G206"/>
  <c r="H206"/>
  <c r="I206"/>
  <c r="J206"/>
  <c r="K206"/>
  <c r="L206"/>
  <c r="M206"/>
  <c r="N206"/>
  <c r="O206"/>
  <c r="P206"/>
  <c r="Q206"/>
  <c r="R206"/>
  <c r="S206"/>
  <c r="T206"/>
  <c r="U206"/>
  <c r="V206"/>
  <c r="W206"/>
  <c r="X206"/>
  <c r="Y206"/>
  <c r="Z206"/>
  <c r="AA206"/>
  <c r="AB206"/>
  <c r="AC206"/>
  <c r="AD206"/>
  <c r="B224"/>
  <c r="B225" s="1"/>
  <c r="C225"/>
  <c r="D225"/>
  <c r="E225"/>
  <c r="F225"/>
  <c r="G225"/>
  <c r="H225"/>
  <c r="I225"/>
  <c r="J225"/>
  <c r="K225"/>
  <c r="L225"/>
  <c r="M225"/>
  <c r="N225"/>
  <c r="O225"/>
  <c r="P225"/>
  <c r="Q225"/>
  <c r="R225"/>
  <c r="S225"/>
  <c r="T225"/>
  <c r="U225"/>
  <c r="V225"/>
  <c r="W225"/>
  <c r="X225"/>
  <c r="Y225"/>
  <c r="Z225"/>
  <c r="AA225"/>
  <c r="AB225"/>
  <c r="AC225"/>
  <c r="AD225"/>
  <c r="B247"/>
  <c r="C247"/>
  <c r="D247"/>
  <c r="E247"/>
  <c r="F247"/>
  <c r="G247"/>
  <c r="I247"/>
  <c r="J247"/>
  <c r="K247"/>
  <c r="L247"/>
  <c r="M247"/>
  <c r="N247"/>
  <c r="O247"/>
  <c r="P247"/>
  <c r="Q247"/>
  <c r="R247"/>
  <c r="T247"/>
  <c r="U247"/>
  <c r="W247"/>
  <c r="X247"/>
  <c r="X8" s="1"/>
  <c r="Y247"/>
  <c r="Z247"/>
  <c r="AC247"/>
  <c r="AD247"/>
  <c r="B259"/>
  <c r="B276"/>
  <c r="B8" s="1"/>
  <c r="C276"/>
  <c r="C8" s="1"/>
  <c r="D276"/>
  <c r="D8" s="1"/>
  <c r="E276"/>
  <c r="E8" s="1"/>
  <c r="F276"/>
  <c r="F8" s="1"/>
  <c r="G276"/>
  <c r="G8" s="1"/>
  <c r="H276"/>
  <c r="H8" s="1"/>
  <c r="I276"/>
  <c r="I8" s="1"/>
  <c r="J276"/>
  <c r="J8" s="1"/>
  <c r="K276"/>
  <c r="K8" s="1"/>
  <c r="L276"/>
  <c r="L8" s="1"/>
  <c r="M276"/>
  <c r="M8" s="1"/>
  <c r="N276"/>
  <c r="N8" s="1"/>
  <c r="O276"/>
  <c r="O8" s="1"/>
  <c r="P276"/>
  <c r="P8" s="1"/>
  <c r="Q276"/>
  <c r="Q8" s="1"/>
  <c r="R276"/>
  <c r="R8" s="1"/>
  <c r="S276"/>
  <c r="S8" s="1"/>
  <c r="T276"/>
  <c r="T8" s="1"/>
  <c r="U276"/>
  <c r="U8" s="1"/>
  <c r="V276"/>
  <c r="V8" s="1"/>
  <c r="W276"/>
  <c r="W8" s="1"/>
  <c r="Y276"/>
  <c r="Y8" s="1"/>
  <c r="Z276"/>
  <c r="Z8" s="1"/>
  <c r="AA276"/>
  <c r="AA8" s="1"/>
  <c r="AB276"/>
  <c r="AB8" s="1"/>
  <c r="AC276"/>
  <c r="AC8" s="1"/>
  <c r="AD276"/>
  <c r="AD8" s="1"/>
  <c r="B47" i="6"/>
  <c r="B6" s="1"/>
  <c r="C47"/>
  <c r="D47"/>
  <c r="D6" s="1"/>
  <c r="E47"/>
  <c r="F47"/>
  <c r="F6" s="1"/>
  <c r="I47"/>
  <c r="I6" s="1"/>
  <c r="J47"/>
  <c r="B66"/>
  <c r="C66"/>
  <c r="C6" s="1"/>
  <c r="D66"/>
  <c r="E66"/>
  <c r="E6" s="1"/>
  <c r="F66"/>
  <c r="I66"/>
  <c r="J66"/>
  <c r="B214"/>
  <c r="C214"/>
  <c r="D214"/>
  <c r="E214"/>
  <c r="F214"/>
  <c r="H214"/>
  <c r="I214"/>
  <c r="J214"/>
  <c r="G7" i="3"/>
  <c r="G9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B30"/>
  <c r="C30"/>
  <c r="C5" s="1"/>
  <c r="D30"/>
  <c r="E30"/>
  <c r="E5" s="1"/>
  <c r="G30"/>
  <c r="G32"/>
  <c r="G33"/>
  <c r="G34"/>
  <c r="G35"/>
  <c r="G36"/>
  <c r="G37"/>
  <c r="G38"/>
  <c r="G39"/>
  <c r="G40"/>
  <c r="G41"/>
  <c r="G42"/>
  <c r="G43"/>
  <c r="G44"/>
  <c r="G45"/>
  <c r="G46"/>
  <c r="G48"/>
  <c r="G50"/>
  <c r="G51"/>
  <c r="G52"/>
  <c r="G53"/>
  <c r="G54"/>
  <c r="G55"/>
  <c r="G56"/>
  <c r="G57"/>
  <c r="G58"/>
  <c r="G59"/>
  <c r="G60"/>
  <c r="G61"/>
  <c r="G62"/>
  <c r="G63"/>
  <c r="G64"/>
  <c r="B65"/>
  <c r="C65"/>
  <c r="D65"/>
  <c r="G65"/>
  <c r="G67"/>
  <c r="G68"/>
  <c r="G69"/>
  <c r="G70"/>
  <c r="G71"/>
  <c r="G72"/>
  <c r="G73"/>
  <c r="G74"/>
  <c r="G75"/>
  <c r="B76"/>
  <c r="E76"/>
  <c r="G76" s="1"/>
  <c r="G78"/>
  <c r="G79"/>
  <c r="G80"/>
  <c r="G81"/>
  <c r="G82"/>
  <c r="G83"/>
  <c r="G84"/>
  <c r="B85"/>
  <c r="C85"/>
  <c r="D85"/>
  <c r="G85"/>
  <c r="G87"/>
  <c r="G88"/>
  <c r="G89"/>
  <c r="G90"/>
  <c r="G91"/>
  <c r="G92"/>
  <c r="G93"/>
  <c r="G94"/>
  <c r="G95"/>
  <c r="G96"/>
  <c r="G97"/>
  <c r="E98"/>
  <c r="G98" s="1"/>
  <c r="G100"/>
  <c r="G101"/>
  <c r="G102"/>
  <c r="G103"/>
  <c r="G104"/>
  <c r="G105"/>
  <c r="G106"/>
  <c r="G107"/>
  <c r="G108"/>
  <c r="G109"/>
  <c r="E110"/>
  <c r="G110" s="1"/>
  <c r="G112"/>
  <c r="G113"/>
  <c r="G114"/>
  <c r="G115"/>
  <c r="G116"/>
  <c r="G117"/>
  <c r="G118"/>
  <c r="G119"/>
  <c r="G120"/>
  <c r="G121"/>
  <c r="G122"/>
  <c r="G123"/>
  <c r="G124"/>
  <c r="G125"/>
  <c r="E126"/>
  <c r="G126" s="1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E145"/>
  <c r="G145"/>
  <c r="G147"/>
  <c r="D149"/>
  <c r="G149"/>
  <c r="D150"/>
  <c r="F150"/>
  <c r="G150"/>
  <c r="D151"/>
  <c r="G151"/>
  <c r="D152"/>
  <c r="G152"/>
  <c r="D153"/>
  <c r="G153"/>
  <c r="D154"/>
  <c r="G154"/>
  <c r="D155"/>
  <c r="F155"/>
  <c r="G155"/>
  <c r="C156"/>
  <c r="D156" s="1"/>
  <c r="E156"/>
  <c r="F156" s="1"/>
  <c r="G158"/>
  <c r="G159"/>
  <c r="G160"/>
  <c r="G161"/>
  <c r="G162"/>
  <c r="G163"/>
  <c r="G164"/>
  <c r="G165"/>
  <c r="G166"/>
  <c r="G167"/>
  <c r="G168"/>
  <c r="E169"/>
  <c r="G169" s="1"/>
  <c r="G171"/>
  <c r="G172"/>
  <c r="G173"/>
  <c r="G174"/>
  <c r="G175"/>
  <c r="G176"/>
  <c r="G177"/>
  <c r="G178"/>
  <c r="E179"/>
  <c r="G179" s="1"/>
  <c r="G181"/>
  <c r="G182"/>
  <c r="G183"/>
  <c r="G184"/>
  <c r="G185"/>
  <c r="G186"/>
  <c r="G187"/>
  <c r="G188"/>
  <c r="E189"/>
  <c r="G189" s="1"/>
  <c r="G191"/>
  <c r="G192"/>
  <c r="G193"/>
  <c r="G194"/>
  <c r="G195"/>
  <c r="G196"/>
  <c r="G197"/>
  <c r="G198"/>
  <c r="G199"/>
  <c r="G200"/>
  <c r="G201"/>
  <c r="G202"/>
  <c r="E203"/>
  <c r="G203" s="1"/>
  <c r="G205"/>
  <c r="G206"/>
  <c r="G207"/>
  <c r="G208"/>
  <c r="G209"/>
  <c r="G210"/>
  <c r="G211"/>
  <c r="G212"/>
  <c r="E213"/>
  <c r="G213" s="1"/>
  <c r="G215"/>
  <c r="G216"/>
  <c r="G217"/>
  <c r="G218"/>
  <c r="G219"/>
  <c r="G220"/>
  <c r="G221"/>
  <c r="E222"/>
  <c r="G222"/>
  <c r="G224"/>
  <c r="G225"/>
  <c r="G226"/>
  <c r="G227"/>
  <c r="G228"/>
  <c r="G229"/>
  <c r="G231"/>
  <c r="G232"/>
  <c r="G233"/>
  <c r="G234"/>
  <c r="G235"/>
  <c r="G236"/>
  <c r="G237"/>
  <c r="G238"/>
  <c r="G239"/>
  <c r="G240"/>
  <c r="G241"/>
  <c r="G242"/>
  <c r="G243"/>
  <c r="E244"/>
  <c r="G244" s="1"/>
  <c r="G246"/>
  <c r="G247"/>
  <c r="G248"/>
  <c r="G249"/>
  <c r="G250"/>
  <c r="G251"/>
  <c r="G252"/>
  <c r="G253"/>
  <c r="B254"/>
  <c r="C254"/>
  <c r="D254"/>
  <c r="G254"/>
  <c r="G256"/>
  <c r="G258"/>
  <c r="G259"/>
  <c r="G260"/>
  <c r="G261"/>
  <c r="G262"/>
  <c r="G263"/>
  <c r="G264"/>
  <c r="G265"/>
  <c r="G266"/>
  <c r="G267"/>
  <c r="G268"/>
  <c r="G269"/>
  <c r="G270"/>
  <c r="G271"/>
  <c r="G272"/>
  <c r="E273"/>
  <c r="G273" s="1"/>
  <c r="B31" i="5"/>
  <c r="B6" s="1"/>
  <c r="C31"/>
  <c r="C6" s="1"/>
  <c r="D31"/>
  <c r="D6" s="1"/>
  <c r="E31"/>
  <c r="E6" s="1"/>
  <c r="F31"/>
  <c r="F6" s="1"/>
  <c r="G31"/>
  <c r="G6" s="1"/>
  <c r="B46"/>
  <c r="C46"/>
  <c r="D46"/>
  <c r="E46"/>
  <c r="F46"/>
  <c r="G46"/>
  <c r="B65"/>
  <c r="C65"/>
  <c r="D65"/>
  <c r="E65"/>
  <c r="F65"/>
  <c r="G65"/>
  <c r="B76"/>
  <c r="C76"/>
  <c r="D76"/>
  <c r="F76"/>
  <c r="G76"/>
  <c r="B84"/>
  <c r="C84"/>
  <c r="D84"/>
  <c r="E84"/>
  <c r="F84"/>
  <c r="G84"/>
  <c r="B97"/>
  <c r="F97"/>
  <c r="B109"/>
  <c r="C109"/>
  <c r="D109"/>
  <c r="E109"/>
  <c r="F109"/>
  <c r="G109"/>
  <c r="B125"/>
  <c r="C125"/>
  <c r="D125"/>
  <c r="E125"/>
  <c r="F125"/>
  <c r="G125"/>
  <c r="B146"/>
  <c r="C146"/>
  <c r="D146"/>
  <c r="G146"/>
  <c r="C154"/>
  <c r="B155"/>
  <c r="C155"/>
  <c r="D155"/>
  <c r="E155"/>
  <c r="F155"/>
  <c r="G155"/>
  <c r="B168"/>
  <c r="C168"/>
  <c r="D168"/>
  <c r="E168"/>
  <c r="F168"/>
  <c r="B178"/>
  <c r="C178"/>
  <c r="D178"/>
  <c r="F178"/>
  <c r="G178"/>
  <c r="B188"/>
  <c r="C188"/>
  <c r="D188"/>
  <c r="F188"/>
  <c r="G188"/>
  <c r="B202"/>
  <c r="C202"/>
  <c r="D202"/>
  <c r="E202"/>
  <c r="F202"/>
  <c r="G202"/>
  <c r="B212"/>
  <c r="C212"/>
  <c r="D212"/>
  <c r="F212"/>
  <c r="B221"/>
  <c r="C221"/>
  <c r="D221"/>
  <c r="F221"/>
  <c r="G221"/>
  <c r="B228"/>
  <c r="C228"/>
  <c r="D228"/>
  <c r="F228"/>
  <c r="B243"/>
  <c r="F243"/>
  <c r="B253"/>
  <c r="B272"/>
  <c r="C272"/>
  <c r="D272"/>
  <c r="E272"/>
  <c r="F272"/>
  <c r="G272"/>
  <c r="B31" i="2"/>
  <c r="B6" s="1"/>
  <c r="C31"/>
  <c r="D31"/>
  <c r="D6" s="1"/>
  <c r="E31"/>
  <c r="F31"/>
  <c r="F6" s="1"/>
  <c r="G31"/>
  <c r="H31"/>
  <c r="H6" s="1"/>
  <c r="B47"/>
  <c r="D47"/>
  <c r="E47"/>
  <c r="E6" s="1"/>
  <c r="F47"/>
  <c r="G47"/>
  <c r="G6" s="1"/>
  <c r="H47"/>
  <c r="D66"/>
  <c r="E66"/>
  <c r="F66"/>
  <c r="G66"/>
  <c r="H66"/>
  <c r="C86"/>
  <c r="D86"/>
  <c r="E86"/>
  <c r="D127"/>
  <c r="B148"/>
  <c r="C148"/>
  <c r="D148"/>
  <c r="E148"/>
  <c r="F148"/>
  <c r="G148"/>
  <c r="H148"/>
  <c r="C150"/>
  <c r="C157" s="1"/>
  <c r="C151"/>
  <c r="C152"/>
  <c r="C154"/>
  <c r="C155"/>
  <c r="C156"/>
  <c r="B157"/>
  <c r="D157"/>
  <c r="E157"/>
  <c r="F157"/>
  <c r="G157"/>
  <c r="H157"/>
  <c r="B180"/>
  <c r="C180"/>
  <c r="D180"/>
  <c r="E180"/>
  <c r="F180"/>
  <c r="G180"/>
  <c r="H180"/>
  <c r="B204"/>
  <c r="C204"/>
  <c r="D204"/>
  <c r="E204"/>
  <c r="F204"/>
  <c r="G204"/>
  <c r="H204"/>
  <c r="B223"/>
  <c r="C223"/>
  <c r="D223"/>
  <c r="E223"/>
  <c r="F223"/>
  <c r="G223"/>
  <c r="H223"/>
  <c r="H245"/>
  <c r="B274"/>
  <c r="C274"/>
  <c r="D274"/>
  <c r="E274"/>
  <c r="F274"/>
  <c r="G274"/>
  <c r="H274"/>
  <c r="J8" i="1"/>
  <c r="K8"/>
  <c r="L8"/>
  <c r="M8"/>
  <c r="B33"/>
  <c r="D33"/>
  <c r="D8" s="1"/>
  <c r="F33"/>
  <c r="G33"/>
  <c r="G8" s="1"/>
  <c r="H33"/>
  <c r="I33"/>
  <c r="I8" s="1"/>
  <c r="N33"/>
  <c r="D49"/>
  <c r="E49"/>
  <c r="E8" s="1"/>
  <c r="F49"/>
  <c r="F8" s="1"/>
  <c r="G49"/>
  <c r="H49"/>
  <c r="H8" s="1"/>
  <c r="I49"/>
  <c r="B68"/>
  <c r="D68"/>
  <c r="F68"/>
  <c r="G68"/>
  <c r="H68"/>
  <c r="I68"/>
  <c r="N68"/>
  <c r="N8" s="1"/>
  <c r="B88"/>
  <c r="D159"/>
  <c r="E159"/>
  <c r="F159"/>
  <c r="G159"/>
  <c r="N159"/>
  <c r="D172"/>
  <c r="E172"/>
  <c r="F172"/>
  <c r="G172"/>
  <c r="H172"/>
  <c r="I172"/>
  <c r="D182"/>
  <c r="N182"/>
  <c r="D206"/>
  <c r="E206"/>
  <c r="F206"/>
  <c r="G206"/>
  <c r="H206"/>
  <c r="I206"/>
  <c r="N206"/>
  <c r="D225"/>
  <c r="E225"/>
  <c r="F225"/>
  <c r="G225"/>
  <c r="H225"/>
  <c r="I225"/>
  <c r="B257"/>
  <c r="G6" i="6" l="1"/>
  <c r="J6"/>
  <c r="H6"/>
  <c r="G5" i="3"/>
  <c r="C6" i="2"/>
  <c r="G156" i="3"/>
</calcChain>
</file>

<file path=xl/sharedStrings.xml><?xml version="1.0" encoding="utf-8"?>
<sst xmlns="http://schemas.openxmlformats.org/spreadsheetml/2006/main" count="1780" uniqueCount="567">
  <si>
    <t>Wyszczególnienie                                  (z uwzględnieniem                                     nazw bibliotek)</t>
  </si>
  <si>
    <t>Wielkść obsługiwanej populacji*</t>
  </si>
  <si>
    <t xml:space="preserve">Typ biblioteki wg statutu** </t>
  </si>
  <si>
    <t>Liczba placówek bibliotecznych</t>
  </si>
  <si>
    <t>w tym</t>
  </si>
  <si>
    <t>Miasto</t>
  </si>
  <si>
    <t>Wieś</t>
  </si>
  <si>
    <t>Liczba placówek bibliotecznych połączonych                            z ośrodkami kultury                        (centrami kultury)</t>
  </si>
  <si>
    <t>Liczba placówek bibliotecznych połączonych                    z bibliotekami szkolnymi</t>
  </si>
  <si>
    <t>Liczba placówek bibliotecznych połączonych                          z innymi instytucjami  (jakimi?)</t>
  </si>
  <si>
    <t>B.***</t>
  </si>
  <si>
    <t>F.****</t>
  </si>
  <si>
    <t xml:space="preserve">B. </t>
  </si>
  <si>
    <t>F.</t>
  </si>
  <si>
    <t>B.</t>
  </si>
  <si>
    <t>Liczba punktów bibliotecznych</t>
  </si>
  <si>
    <t>I. LICZBA BIBLIOTEK I FILII BIBLIOTECZNYCH - 2012 r.</t>
  </si>
  <si>
    <t>GBP Drelów</t>
  </si>
  <si>
    <t>GBP Janów Podl.</t>
  </si>
  <si>
    <t>GBP Leśna Podl.</t>
  </si>
  <si>
    <t>GBP Łomazy</t>
  </si>
  <si>
    <t>GBP Piszczac</t>
  </si>
  <si>
    <t>GBP Rokitno</t>
  </si>
  <si>
    <t>GBP Rossosz</t>
  </si>
  <si>
    <t>GBP Sławatycze</t>
  </si>
  <si>
    <t>MBP Terespol</t>
  </si>
  <si>
    <t>GBP Tuczna</t>
  </si>
  <si>
    <t>GBP Wisznice</t>
  </si>
  <si>
    <t>GBP Zalesie</t>
  </si>
  <si>
    <t>WOJEWÓDZTWO</t>
  </si>
  <si>
    <t>WBP Lublin</t>
  </si>
  <si>
    <t>MBP Biała Podlaska</t>
  </si>
  <si>
    <t>GOK GBP Biała Podlaska z/s w Sitniku</t>
  </si>
  <si>
    <t>GCKSiT Kodeń</t>
  </si>
  <si>
    <t>GBP Konstantynów im. K. Sawczuka</t>
  </si>
  <si>
    <t>GBP Międzyrzec Podl. z/s w Jelnicy</t>
  </si>
  <si>
    <t>GBP Sosnowka</t>
  </si>
  <si>
    <t>GBP Terespol z/s w Koroszczynie</t>
  </si>
  <si>
    <t>MBP Międzyrzec Podlaski</t>
  </si>
  <si>
    <t>Powiat ziemski bialski</t>
  </si>
  <si>
    <t>GBP Aleksandrów</t>
  </si>
  <si>
    <t>GBP Biłgoraj z/s w Soli</t>
  </si>
  <si>
    <t>GOK-BP Biszcza</t>
  </si>
  <si>
    <t>GBP Goraj</t>
  </si>
  <si>
    <t>GBP Księżpol</t>
  </si>
  <si>
    <t>GOK-GBP Łukowa</t>
  </si>
  <si>
    <t>GOKiO-GBP Obsza</t>
  </si>
  <si>
    <t>GOK-BP Potok Górny</t>
  </si>
  <si>
    <t xml:space="preserve">GBP Tereszpol </t>
  </si>
  <si>
    <t>GBP Turobin</t>
  </si>
  <si>
    <t>MGOK-BP Frampol</t>
  </si>
  <si>
    <t>MGBP Józefów</t>
  </si>
  <si>
    <t>MBP Tarnogród</t>
  </si>
  <si>
    <t>MBP Biłgoraj</t>
  </si>
  <si>
    <t>Powiat biłgorajski</t>
  </si>
  <si>
    <t>Chełmska Biblioteka Publiczna im. M.P.Orsetti</t>
  </si>
  <si>
    <t>GOK-BPG Białopole</t>
  </si>
  <si>
    <t>BPG Chełm z/s w Okszowie</t>
  </si>
  <si>
    <t>GBP Dorohusk</t>
  </si>
  <si>
    <t>BPG Dubienka</t>
  </si>
  <si>
    <t>BPG Kamień</t>
  </si>
  <si>
    <t>SOK-GBP Leśniowice</t>
  </si>
  <si>
    <t>GOK-GBP Rejowiec Fabr. z/s w Pawłowie</t>
  </si>
  <si>
    <t>BPG Rejowiec Osada</t>
  </si>
  <si>
    <t>BPG Ruda Huta</t>
  </si>
  <si>
    <t>BPG Sawin</t>
  </si>
  <si>
    <t>GOK-GBP Siedliszcze</t>
  </si>
  <si>
    <t>BPG Wierzbica</t>
  </si>
  <si>
    <t>GOK-GBP Wojsławice</t>
  </si>
  <si>
    <t>BPG Żmudź</t>
  </si>
  <si>
    <t>MBP Rejowiec Fabryczny</t>
  </si>
  <si>
    <t xml:space="preserve">Powiat chełmski ziemski </t>
  </si>
  <si>
    <t>GOK-GBP Dołhobyczów</t>
  </si>
  <si>
    <t>GBP Horodło</t>
  </si>
  <si>
    <t>GOK-GBP Hrubieszów z/s w Moniatyczach</t>
  </si>
  <si>
    <t>GOK-GBP Mircze</t>
  </si>
  <si>
    <t>GOK-GBP Trzeszczany</t>
  </si>
  <si>
    <t>GBP Uchanie</t>
  </si>
  <si>
    <t>GOK-GBP Werbkowice</t>
  </si>
  <si>
    <t>MBP Hrubieszów</t>
  </si>
  <si>
    <t>PBP Hrubieszów</t>
  </si>
  <si>
    <t>Powiat hrubieszowski</t>
  </si>
  <si>
    <t>GBP Batorz</t>
  </si>
  <si>
    <t>GBP Chrzanów</t>
  </si>
  <si>
    <t>GBP Dzwola</t>
  </si>
  <si>
    <t>GBP Godziszów</t>
  </si>
  <si>
    <t>GBP im. K. Zielińskiego w Modliborzycach</t>
  </si>
  <si>
    <t>GBP Potok Wielki</t>
  </si>
  <si>
    <t>MiPBP Janów Lubelski</t>
  </si>
  <si>
    <t>Powiat janowski</t>
  </si>
  <si>
    <t>GBP Fajsławice</t>
  </si>
  <si>
    <t>GBP Gorzków</t>
  </si>
  <si>
    <t>GBP Izbica</t>
  </si>
  <si>
    <t>GOK- GBP Krasnystaw z/s.  w Siennicy Nadolnej</t>
  </si>
  <si>
    <t>GBP Kraśniczyn</t>
  </si>
  <si>
    <t>GBP Łopiennik Górny</t>
  </si>
  <si>
    <t>GBP Rudnik</t>
  </si>
  <si>
    <t>GCK-GBP Siennica Różana</t>
  </si>
  <si>
    <t>OKS-GBP Żółkiewka</t>
  </si>
  <si>
    <t xml:space="preserve">MBP Krasnystaw </t>
  </si>
  <si>
    <t>PBP Krasnystaw</t>
  </si>
  <si>
    <t>Powiat  krasnostawski</t>
  </si>
  <si>
    <t>GOK-GBP Dzierzkowice</t>
  </si>
  <si>
    <t>GBP Gościeradów</t>
  </si>
  <si>
    <t>GBP Kraśnik z/s w Stróży-Kolonia</t>
  </si>
  <si>
    <t>GBP Szastarka</t>
  </si>
  <si>
    <t>GBP Trzydnik</t>
  </si>
  <si>
    <t>GOK-GBP Urzędów</t>
  </si>
  <si>
    <t>GBP Wilkołaz</t>
  </si>
  <si>
    <t>GBP Zakrzówek</t>
  </si>
  <si>
    <t>MGBP Annopol</t>
  </si>
  <si>
    <t>MBP Kraśnik</t>
  </si>
  <si>
    <t>Powiat kraśnicki</t>
  </si>
  <si>
    <t>GBP Abramów</t>
  </si>
  <si>
    <t>GBP Firlej</t>
  </si>
  <si>
    <t>GBP Jeziorzany</t>
  </si>
  <si>
    <t>GBP Kamionka</t>
  </si>
  <si>
    <t>GBP Lubartów</t>
  </si>
  <si>
    <t>GBP Michów</t>
  </si>
  <si>
    <t>GBP Niedźwiada</t>
  </si>
  <si>
    <t>GBP Ostrówek</t>
  </si>
  <si>
    <t>GBP Serniki</t>
  </si>
  <si>
    <t>GBP Uścimów</t>
  </si>
  <si>
    <t>SBP w Ostrowie Lubelskim</t>
  </si>
  <si>
    <t>MGBP Kock</t>
  </si>
  <si>
    <t>MBP Lubartów</t>
  </si>
  <si>
    <t>PBP Lubartów</t>
  </si>
  <si>
    <t>Powiat lubartowski</t>
  </si>
  <si>
    <t>GBP Borzechow</t>
  </si>
  <si>
    <t>GBP Garbów</t>
  </si>
  <si>
    <t>GBP Głusk</t>
  </si>
  <si>
    <t>GBP Jabłonna</t>
  </si>
  <si>
    <t>GBP Jastków</t>
  </si>
  <si>
    <t>BPG Konopnica</t>
  </si>
  <si>
    <t>ROKiS-GBP Krzczonów</t>
  </si>
  <si>
    <t>GBP Niedrzwica Duża</t>
  </si>
  <si>
    <t xml:space="preserve">GBP Niemce </t>
  </si>
  <si>
    <t>GBP Strzyżewice</t>
  </si>
  <si>
    <t>GOK-GBP Wojciechów</t>
  </si>
  <si>
    <t>GBP Wysokie</t>
  </si>
  <si>
    <t>GBP Wólka</t>
  </si>
  <si>
    <t>GBP Zakrzew</t>
  </si>
  <si>
    <t>M-GBP Bełżyce</t>
  </si>
  <si>
    <t>MBP Bychawa</t>
  </si>
  <si>
    <t>PBP Lublin</t>
  </si>
  <si>
    <t xml:space="preserve">Powiat lubelski ziemski </t>
  </si>
  <si>
    <t>MBP Lublin</t>
  </si>
  <si>
    <t>GBP Cyców</t>
  </si>
  <si>
    <t>GBP Ludwin</t>
  </si>
  <si>
    <t>GBP Milejów</t>
  </si>
  <si>
    <t>GBP Puchaczów</t>
  </si>
  <si>
    <t>GBP Spiczyn</t>
  </si>
  <si>
    <t>MGBP Łęczna</t>
  </si>
  <si>
    <t>PBP Łęczna</t>
  </si>
  <si>
    <t>Powiat łęczyński</t>
  </si>
  <si>
    <t xml:space="preserve">GBP Adamów </t>
  </si>
  <si>
    <t xml:space="preserve">GBP Krzywda </t>
  </si>
  <si>
    <t>GBP Łuków  z/s w Dąbiu</t>
  </si>
  <si>
    <t>GBP Serokomla</t>
  </si>
  <si>
    <t>GBP Stanin</t>
  </si>
  <si>
    <t>GBP Stoczek Łuk.  z/s w Starych Kobiałkach</t>
  </si>
  <si>
    <t xml:space="preserve">GOK-GBP Trzebieszów </t>
  </si>
  <si>
    <t xml:space="preserve">GBP Wojcieszków </t>
  </si>
  <si>
    <t xml:space="preserve">GBP Wola Mysłowska </t>
  </si>
  <si>
    <t xml:space="preserve">MBP Stoczek Łuk. </t>
  </si>
  <si>
    <t xml:space="preserve">MBP Łuków </t>
  </si>
  <si>
    <t>Powiat łukowski</t>
  </si>
  <si>
    <t>GOK-BP Chodel</t>
  </si>
  <si>
    <t>GBP Józefów n/Wisłą</t>
  </si>
  <si>
    <t>GBP Karczmiska</t>
  </si>
  <si>
    <t>GBiDK Łaziska</t>
  </si>
  <si>
    <t>GBP Wilków</t>
  </si>
  <si>
    <t>MGBP Poniatowa</t>
  </si>
  <si>
    <t>MGOK-MGBP Opole Lubelskie</t>
  </si>
  <si>
    <t>PBP Opole Lubelskie</t>
  </si>
  <si>
    <t>Powiat opolski</t>
  </si>
  <si>
    <t>GBP Dębowa Kłoda</t>
  </si>
  <si>
    <t>GBP Jabłoń</t>
  </si>
  <si>
    <t>GBP Milanów</t>
  </si>
  <si>
    <t>GBP Podedwórze</t>
  </si>
  <si>
    <t>GBP Siemień</t>
  </si>
  <si>
    <t>GBP Sosnowica</t>
  </si>
  <si>
    <t xml:space="preserve">MGBP Parczew </t>
  </si>
  <si>
    <t>PBP-CK Parczew</t>
  </si>
  <si>
    <t>Powiat parczewski</t>
  </si>
  <si>
    <t>GBP Baranów</t>
  </si>
  <si>
    <t>GBP Janowiec</t>
  </si>
  <si>
    <t>GOK-BP Końskowola</t>
  </si>
  <si>
    <t>GBP Kurów</t>
  </si>
  <si>
    <t>GDK-GBP Markuszów</t>
  </si>
  <si>
    <t>GBP Puławy z/s w Górze Puławskiej</t>
  </si>
  <si>
    <t>GBP Wąwolnica</t>
  </si>
  <si>
    <t>GBP Żyrzyn</t>
  </si>
  <si>
    <t>KOK-MGBP Kaziemierz Dolny</t>
  </si>
  <si>
    <t>MGBP Nałęczów</t>
  </si>
  <si>
    <t>BM Puławy</t>
  </si>
  <si>
    <t>PBP Puławy</t>
  </si>
  <si>
    <t>Powiat puławski</t>
  </si>
  <si>
    <t>GBP Borki</t>
  </si>
  <si>
    <t>GBP Czemierniki</t>
  </si>
  <si>
    <t>GBP Kąkolewnica</t>
  </si>
  <si>
    <t>GBP Komarówka Podlaska</t>
  </si>
  <si>
    <t>GBP Radzyń z/s w Białej</t>
  </si>
  <si>
    <t>GBP Ulan Majorat</t>
  </si>
  <si>
    <t>GBP Wohyń</t>
  </si>
  <si>
    <t>MBP im. Z. Przesmyckiego w Radzyniu</t>
  </si>
  <si>
    <t>Powiat radzyński</t>
  </si>
  <si>
    <t xml:space="preserve">GOK-GBP Kłoczew </t>
  </si>
  <si>
    <t xml:space="preserve">GBP Nowodwór </t>
  </si>
  <si>
    <t>GOK-GBP Stężyca</t>
  </si>
  <si>
    <t>UG-GBP Ułęż</t>
  </si>
  <si>
    <t>MGBP Ryki</t>
  </si>
  <si>
    <t>MBP Dęblin</t>
  </si>
  <si>
    <t>PBP Ryki</t>
  </si>
  <si>
    <t>Powiat Rycki</t>
  </si>
  <si>
    <t>GBP Mełgiew</t>
  </si>
  <si>
    <t>GBP Rybczewice</t>
  </si>
  <si>
    <t>GOK-BP Trawniki</t>
  </si>
  <si>
    <t>MBP Piaski</t>
  </si>
  <si>
    <t>M-PBP im. A. Kamieńskiej w Świdniku</t>
  </si>
  <si>
    <t>Powiat świdnicki</t>
  </si>
  <si>
    <t>BPG Bełzec</t>
  </si>
  <si>
    <t>SOKiS-GBP Jarczów</t>
  </si>
  <si>
    <t>BPG Krynice</t>
  </si>
  <si>
    <t>GBP Rachanie</t>
  </si>
  <si>
    <t>GOK-GBP Susiec</t>
  </si>
  <si>
    <t>GBP Tarnawatka</t>
  </si>
  <si>
    <t>BPG Telatyn</t>
  </si>
  <si>
    <t>BK Tomaszów L. z/s w Majdanie Górnym</t>
  </si>
  <si>
    <t>BPG Ulhówek</t>
  </si>
  <si>
    <t>MBP Łaszczów</t>
  </si>
  <si>
    <t>MGBP Tyszowce</t>
  </si>
  <si>
    <t>MBP Tomaszów Lubelski</t>
  </si>
  <si>
    <t>Powiat tomaszowski</t>
  </si>
  <si>
    <t>GOKi S-GBP Hanna</t>
  </si>
  <si>
    <t>GOK-BPG Hańsk</t>
  </si>
  <si>
    <t xml:space="preserve">GBP Stary Brus </t>
  </si>
  <si>
    <t>GBP Urszulin</t>
  </si>
  <si>
    <t>GBP Włodawa z/s w Susznie</t>
  </si>
  <si>
    <t>GBP Wola Uhruska</t>
  </si>
  <si>
    <t xml:space="preserve">GBP Wyryki </t>
  </si>
  <si>
    <t>MBP Włodawa</t>
  </si>
  <si>
    <t>Powiat włodawski</t>
  </si>
  <si>
    <t>Książnica Zamojska</t>
  </si>
  <si>
    <t>GBP Adamów</t>
  </si>
  <si>
    <t>GBP Grabowiec</t>
  </si>
  <si>
    <t>SOKiS-GBP Komarów-Osada</t>
  </si>
  <si>
    <t>GBP Łabunie</t>
  </si>
  <si>
    <t>GBP Miączyn</t>
  </si>
  <si>
    <t>GBP Nielisz</t>
  </si>
  <si>
    <t>GBP Radecznica</t>
  </si>
  <si>
    <t>GBP Sitno</t>
  </si>
  <si>
    <t>GBP Skierbieszów</t>
  </si>
  <si>
    <t>GOK-GBP Stary Zamość</t>
  </si>
  <si>
    <t>GBP Sułów</t>
  </si>
  <si>
    <t>GBP Zamość z/s w Sitańcu</t>
  </si>
  <si>
    <t>MGBP Krasnobród</t>
  </si>
  <si>
    <t>MGBP Szczebrzeszyn</t>
  </si>
  <si>
    <t>MGBP Zwierzyniec</t>
  </si>
  <si>
    <t xml:space="preserve">Powiat zamojski ziemski </t>
  </si>
  <si>
    <t>gw</t>
  </si>
  <si>
    <t>m</t>
  </si>
  <si>
    <t>p</t>
  </si>
  <si>
    <t>grz</t>
  </si>
  <si>
    <t>mg</t>
  </si>
  <si>
    <t>mz</t>
  </si>
  <si>
    <t>m-g</t>
  </si>
  <si>
    <t xml:space="preserve">1 ZAPOiK </t>
  </si>
  <si>
    <t>GBP Lubycza Królewska</t>
  </si>
  <si>
    <t>II. KSIĘGOZBIORY - 2012 r.</t>
  </si>
  <si>
    <t>Wyszczególnienie                                    (z uwzględnieniem nazw bibliotek)</t>
  </si>
  <si>
    <t>Księgozbiory                        w wol.</t>
  </si>
  <si>
    <t>Liczba zakupionych książek  w wol.</t>
  </si>
  <si>
    <t>Liczba wypożyczeń ksiągozbioru*                         w   wol.</t>
  </si>
  <si>
    <t>Liczba udostępnień ksiągozbioru* na miejscu                          w   wol.</t>
  </si>
  <si>
    <t>Selekcja        w  wol.</t>
  </si>
  <si>
    <t>Ogółem</t>
  </si>
  <si>
    <t>w tym ze środków</t>
  </si>
  <si>
    <t>organizatora</t>
  </si>
  <si>
    <t>Ministerstwa Kultury  i Dziedzictwa Narodowego</t>
  </si>
  <si>
    <t>GBP Biała Podlaska z/s w Sitniku</t>
  </si>
  <si>
    <t>GBP Kodeń</t>
  </si>
  <si>
    <t xml:space="preserve">GBP Konstantynów </t>
  </si>
  <si>
    <t>GBP Międzyrzec Podl. z/s. w Jelnicy</t>
  </si>
  <si>
    <t>GBP Sosnówka</t>
  </si>
  <si>
    <t>GBP Terespol z/s. w Koroszczynie</t>
  </si>
  <si>
    <t>MBP Międzyrzec Podl.</t>
  </si>
  <si>
    <t>Powiat bialski ziemski</t>
  </si>
  <si>
    <t xml:space="preserve">GBP Aleksandrów </t>
  </si>
  <si>
    <t>GBP Biszcza</t>
  </si>
  <si>
    <t xml:space="preserve">GBP Łukowa </t>
  </si>
  <si>
    <t xml:space="preserve">GBP-GOK Obsza </t>
  </si>
  <si>
    <t>GBP-GOK Potok Górny</t>
  </si>
  <si>
    <t>GBP Tereszpol</t>
  </si>
  <si>
    <t>MBP-MOK Frampol</t>
  </si>
  <si>
    <t xml:space="preserve">MBP Józefów </t>
  </si>
  <si>
    <t xml:space="preserve">MBP Tarnogród </t>
  </si>
  <si>
    <t xml:space="preserve">MiPBP Biłgoraj </t>
  </si>
  <si>
    <t>ChBP Chełm</t>
  </si>
  <si>
    <t xml:space="preserve">GOK BPG Białopole </t>
  </si>
  <si>
    <t>BPG Chełm</t>
  </si>
  <si>
    <t>BPG Dorohusk</t>
  </si>
  <si>
    <t xml:space="preserve">SOK GBP Leśniowice </t>
  </si>
  <si>
    <t>GOK BPG Rejowiec Fabr.</t>
  </si>
  <si>
    <t>GOK GBP Siedliszcze</t>
  </si>
  <si>
    <t>GCK GBP Wojsławice</t>
  </si>
  <si>
    <t>MOK MBP Rejowiec Fabr.</t>
  </si>
  <si>
    <t xml:space="preserve">Powiat chełmski  ziemski </t>
  </si>
  <si>
    <t>GBP Dołhobyczów</t>
  </si>
  <si>
    <t>GBP Hrubieszów</t>
  </si>
  <si>
    <t>GBP Mircze</t>
  </si>
  <si>
    <t>GBP Trzeszczany</t>
  </si>
  <si>
    <t>GBP Werbkowice</t>
  </si>
  <si>
    <t>Powiat Hrubieszowski</t>
  </si>
  <si>
    <t>GBP Modliborzyce</t>
  </si>
  <si>
    <t>MiPBP Janów Lub.</t>
  </si>
  <si>
    <t>Powiat janowskii</t>
  </si>
  <si>
    <t xml:space="preserve">GBP Fajsławice </t>
  </si>
  <si>
    <t>GOK-GBP  Krasnystaw z/s w Siennicy Nadolnej</t>
  </si>
  <si>
    <t xml:space="preserve">GBP Rudnik </t>
  </si>
  <si>
    <t>GOK-GBP  Siennica Różana</t>
  </si>
  <si>
    <t>GOK-GBP Żółkiewka</t>
  </si>
  <si>
    <t>MBP Krasnystaw</t>
  </si>
  <si>
    <t xml:space="preserve">Powiat krasnostawski </t>
  </si>
  <si>
    <t>GOK GBP Dzierzkowice</t>
  </si>
  <si>
    <t>GBP Stróża Kolonia</t>
  </si>
  <si>
    <t>GBP Trzydnik Duży</t>
  </si>
  <si>
    <t>GOK GBP Urzędów</t>
  </si>
  <si>
    <t>GBP Urzędów</t>
  </si>
  <si>
    <t>GBP Ostrówek - Kolonia</t>
  </si>
  <si>
    <t>SBP Ostrów Lubelski</t>
  </si>
  <si>
    <t>GBP Borzechów</t>
  </si>
  <si>
    <t>ROKiS  GOK Krzczonów</t>
  </si>
  <si>
    <t>GBP Niemce</t>
  </si>
  <si>
    <t>GOK Wojciechów</t>
  </si>
  <si>
    <t>MGBP Bełżyce</t>
  </si>
  <si>
    <t>Powiat lubelski ziemski</t>
  </si>
  <si>
    <t>GBP Krzywda</t>
  </si>
  <si>
    <t>GBP Łuków z/s w Dąbiu</t>
  </si>
  <si>
    <t>GBP Stoczek Łuk. z/s w Starych Kobiałkach</t>
  </si>
  <si>
    <t>GOK-GBP Trzebieszów</t>
  </si>
  <si>
    <t>GBP Wojcieszków</t>
  </si>
  <si>
    <t>GBP Wola Mysłowska</t>
  </si>
  <si>
    <t>MBP Stoczek Łukowski</t>
  </si>
  <si>
    <t>MBP Łuków</t>
  </si>
  <si>
    <t>GBP Chodel</t>
  </si>
  <si>
    <t>GBP Józefów nad Wisłą</t>
  </si>
  <si>
    <t>GB i DK Łaziska</t>
  </si>
  <si>
    <t>MGBP Opole Lubelskie</t>
  </si>
  <si>
    <t xml:space="preserve">GBP Dębowa Kłoda </t>
  </si>
  <si>
    <t>GBPJabłoń</t>
  </si>
  <si>
    <t>GBP  Siemień</t>
  </si>
  <si>
    <t>MGBP Parczew</t>
  </si>
  <si>
    <t>GOK-GBP Końskowola</t>
  </si>
  <si>
    <t xml:space="preserve">GBP Puławy z/s w Górze Puł. </t>
  </si>
  <si>
    <t>KOK-MGBP Kazimierz Dolny</t>
  </si>
  <si>
    <t>GBP Komarówka</t>
  </si>
  <si>
    <t>GBP Ulan</t>
  </si>
  <si>
    <t>MBP Radzyń</t>
  </si>
  <si>
    <t>powiat radzyński</t>
  </si>
  <si>
    <t>Powiat rycki</t>
  </si>
  <si>
    <t>GOK BP Trawniki</t>
  </si>
  <si>
    <t>M-PBP Świdnik</t>
  </si>
  <si>
    <t>Powiat  świdnicki</t>
  </si>
  <si>
    <t>GBP Bełżec</t>
  </si>
  <si>
    <t>SOK GBP Jarczów</t>
  </si>
  <si>
    <t>GOK BP Lubycza Królewska</t>
  </si>
  <si>
    <t>BP Rachanie</t>
  </si>
  <si>
    <t>GOK B Susiec</t>
  </si>
  <si>
    <t>GBP Tomaszów z/s w Majdanie</t>
  </si>
  <si>
    <t>GOK BPG Łaszczów</t>
  </si>
  <si>
    <t>MBP Tomaszów</t>
  </si>
  <si>
    <t>Powiat tomaszowskii</t>
  </si>
  <si>
    <t>GBP Hanna</t>
  </si>
  <si>
    <t>BPG Hańsk</t>
  </si>
  <si>
    <t>GBP Stary Brus</t>
  </si>
  <si>
    <t>BPG Włodawa w Susznie</t>
  </si>
  <si>
    <t>GBP Wyryki</t>
  </si>
  <si>
    <t xml:space="preserve">MBP Włodawa </t>
  </si>
  <si>
    <t>Gmina Adamów</t>
  </si>
  <si>
    <t>Gmina Grabowiec</t>
  </si>
  <si>
    <t>Gmina Komarów -Osada</t>
  </si>
  <si>
    <t>Gmina Łabunie</t>
  </si>
  <si>
    <t>Gmina Miączyn</t>
  </si>
  <si>
    <t>Gmina Nielisz</t>
  </si>
  <si>
    <t>Gmina Radecznica</t>
  </si>
  <si>
    <t>Gmina Sitno</t>
  </si>
  <si>
    <t>Gmina Skierbieszów</t>
  </si>
  <si>
    <t>Gmina Stary Zamość</t>
  </si>
  <si>
    <t xml:space="preserve">Gmina Sułów </t>
  </si>
  <si>
    <t>Gmina Zamość</t>
  </si>
  <si>
    <t>Powiat zamojski ziemski</t>
  </si>
  <si>
    <t>IV. CZYTELNICY - 2012</t>
  </si>
  <si>
    <t>Wyszczególnienie             (z uwzględnieniem                                     nazw bibliotek)</t>
  </si>
  <si>
    <t>Ludność</t>
  </si>
  <si>
    <t>Liczba czytelników</t>
  </si>
  <si>
    <t>Liczba czytelników                                                                       na 100 mieszkańców</t>
  </si>
  <si>
    <t>Różnica</t>
  </si>
  <si>
    <t>GOK-BP Lubycza Król.</t>
  </si>
  <si>
    <t>ZBIORY SPECJALNE - 2012 r.</t>
  </si>
  <si>
    <t>Wyszczególnienie                        (z uwzględnieniem nazw bibliotek)</t>
  </si>
  <si>
    <t>Zbiory specjalne                        w jedn. inw.</t>
  </si>
  <si>
    <t>Liczba zakupionych zbiorów specjalnych w jedn. inw.</t>
  </si>
  <si>
    <t>Liczba wypożyczeń                                zbiorów specjalnych                             w jedn. inw.</t>
  </si>
  <si>
    <t>Liczba udostępnień                                  zbiorów specjalnych                                    na miejscu                                 w jedn. inw.</t>
  </si>
  <si>
    <t>Ministerstwa Kultury                                              i Dziedzictwa Narodowego</t>
  </si>
  <si>
    <t>Województwo Lubelskie</t>
  </si>
  <si>
    <t>MBP Biała Podl.</t>
  </si>
  <si>
    <t>GBP Biała Podlaska</t>
  </si>
  <si>
    <t>GBP Janów Podlaski</t>
  </si>
  <si>
    <t>GBP Konstantynów</t>
  </si>
  <si>
    <t>GBP Leśna Podlaska</t>
  </si>
  <si>
    <t>GBP Międzyrzec Podlaski</t>
  </si>
  <si>
    <t>GBP Terespol</t>
  </si>
  <si>
    <t>powiat bialski</t>
  </si>
  <si>
    <t>GBP Biłgoraj</t>
  </si>
  <si>
    <t>GBP Obsza</t>
  </si>
  <si>
    <t>GBP Potok Górny</t>
  </si>
  <si>
    <t>MGBP Frampol</t>
  </si>
  <si>
    <t>MBP Józefów</t>
  </si>
  <si>
    <t>MiPBP Biłgoraj</t>
  </si>
  <si>
    <t>powiat biłgorajski</t>
  </si>
  <si>
    <t>GBP Białopole</t>
  </si>
  <si>
    <t>GBP Chełm</t>
  </si>
  <si>
    <t>GBP Dubienka</t>
  </si>
  <si>
    <t>GBP Kamień</t>
  </si>
  <si>
    <t>GBP Leśniowice</t>
  </si>
  <si>
    <t>GBP Rejowiec Fabr.</t>
  </si>
  <si>
    <t>GBP Rejowiec Osada</t>
  </si>
  <si>
    <t>GBP Ruda Huta</t>
  </si>
  <si>
    <t>GBP Sawin</t>
  </si>
  <si>
    <t>GBP Siedliszcze</t>
  </si>
  <si>
    <t>GBP Wierzbica</t>
  </si>
  <si>
    <t>GBP Wojsławice</t>
  </si>
  <si>
    <t>GBP Żmudź</t>
  </si>
  <si>
    <t>MBP Rejowiec Fabr.</t>
  </si>
  <si>
    <t>powiat chełmski</t>
  </si>
  <si>
    <t>MBP Hrubiszów</t>
  </si>
  <si>
    <t>powiat hrubieszowski</t>
  </si>
  <si>
    <t>powiat janowski</t>
  </si>
  <si>
    <t>GBP  Krasnystaw</t>
  </si>
  <si>
    <t>GBP  Siennica Różana</t>
  </si>
  <si>
    <t>GBP Żółkiewka</t>
  </si>
  <si>
    <t>powiat krasnostawski</t>
  </si>
  <si>
    <t>GBP Dzierzkowice</t>
  </si>
  <si>
    <t>powiat kraśnicki</t>
  </si>
  <si>
    <t>MGBP Ostrów Lubelski</t>
  </si>
  <si>
    <t>powiat lubartowski</t>
  </si>
  <si>
    <t>GBP Konopnica</t>
  </si>
  <si>
    <t>GBP Krzczonów</t>
  </si>
  <si>
    <t>GBP Wojciechów</t>
  </si>
  <si>
    <t>powiat lubelski</t>
  </si>
  <si>
    <t>powiat łęczyński</t>
  </si>
  <si>
    <t>GBP Łuków</t>
  </si>
  <si>
    <t>GBP Stoczek Łukowski</t>
  </si>
  <si>
    <t>powiat łukowski</t>
  </si>
  <si>
    <t>GBP Józefów</t>
  </si>
  <si>
    <t>GBP Łaziska</t>
  </si>
  <si>
    <t>powiat opolski</t>
  </si>
  <si>
    <t>PBP Parczew</t>
  </si>
  <si>
    <t>powiat parczewski</t>
  </si>
  <si>
    <t>GBP Końskowola</t>
  </si>
  <si>
    <t>GBP Markuszów</t>
  </si>
  <si>
    <t xml:space="preserve">GBP Puławy </t>
  </si>
  <si>
    <t>MGBP Kazimierz Dolny</t>
  </si>
  <si>
    <t>powiat puławski</t>
  </si>
  <si>
    <t>GBP Radzyń Podlaski</t>
  </si>
  <si>
    <t>MBP Radzyń Podlaski</t>
  </si>
  <si>
    <t xml:space="preserve">GBP Kłoczew </t>
  </si>
  <si>
    <t>GBP Stężyca</t>
  </si>
  <si>
    <t>GBP Ułęż</t>
  </si>
  <si>
    <t>powiat rycki</t>
  </si>
  <si>
    <t>GBP Trawniki</t>
  </si>
  <si>
    <t>MPBP Świdnik</t>
  </si>
  <si>
    <t>powiat świdnicki</t>
  </si>
  <si>
    <t>GBP Bełzec</t>
  </si>
  <si>
    <t>GBP Jarczów</t>
  </si>
  <si>
    <t>GBP Krynice</t>
  </si>
  <si>
    <t>Gmina Susiec</t>
  </si>
  <si>
    <t>GBP Telatyn</t>
  </si>
  <si>
    <t>GBP Tomaszów Lubelski</t>
  </si>
  <si>
    <t>GBP Ulhówek</t>
  </si>
  <si>
    <t>MGBP.Łaszczów</t>
  </si>
  <si>
    <t>powiat tomaszowski</t>
  </si>
  <si>
    <t>GBP Hańsk</t>
  </si>
  <si>
    <t>GBP Włodawa</t>
  </si>
  <si>
    <t>powait włodawski</t>
  </si>
  <si>
    <t>GBP Komarów -Osada</t>
  </si>
  <si>
    <t>GBP Stary Zamość</t>
  </si>
  <si>
    <t xml:space="preserve">GBP Sułów </t>
  </si>
  <si>
    <t>GBP Zamość</t>
  </si>
  <si>
    <t>MGBP Szcaebrzeszyn</t>
  </si>
  <si>
    <t>powiat zamojski</t>
  </si>
  <si>
    <t>V. Kadra - 2012 r.</t>
  </si>
  <si>
    <t>Wyszczególnienie        (z uwzględnieniem nazw bibliotek)</t>
  </si>
  <si>
    <t>Liczba pracowników działalności podstawowej</t>
  </si>
  <si>
    <t>Liczba pracowników na stanowiskach bibliotekarskich</t>
  </si>
  <si>
    <t>Liczba etatów przeliczeniowych             na stanowiskach bibliotekarskich</t>
  </si>
  <si>
    <t>Średnia płaca brutto* pracowników na stanowiskach bibliotekarskich</t>
  </si>
  <si>
    <t>Liczba pracowników na stanowiskach instruktorskich w bibliotekach powiatowych lub pełniących zadania powiatowe</t>
  </si>
  <si>
    <t>ogółem</t>
  </si>
  <si>
    <t>w tym na stanowiskach bibliotekarskich</t>
  </si>
  <si>
    <t>z wykształceniem wyższym bibliotekarskim</t>
  </si>
  <si>
    <t>z wykształceniem średnim bibliotekarskim</t>
  </si>
  <si>
    <t>bez wykształcenia bibliotekarskiego</t>
  </si>
  <si>
    <t>w tym etaty przeliczeniowe</t>
  </si>
  <si>
    <t>VI. BUDŻET BIBLIOTEKI*</t>
  </si>
  <si>
    <r>
      <t>Budżet  biblioteki ogółem   (w zł)    (kol. 3+kol.15+ kol.25 + kol. 27+</t>
    </r>
    <r>
      <rPr>
        <b/>
        <sz val="10"/>
        <rFont val="Times New Roman CE"/>
        <charset val="238"/>
      </rPr>
      <t>kol. 29</t>
    </r>
    <r>
      <rPr>
        <b/>
        <sz val="10"/>
        <rFont val="Times New Roman CE"/>
        <family val="1"/>
        <charset val="238"/>
      </rPr>
      <t>)</t>
    </r>
  </si>
  <si>
    <t>Dotacja organizatora**</t>
  </si>
  <si>
    <t>Pozostałe dotacje, w tym:</t>
  </si>
  <si>
    <t>Środki wypracowane przez instytucje</t>
  </si>
  <si>
    <t xml:space="preserve">Środki pozyskane z funduszy europejskich                                                                                                  </t>
  </si>
  <si>
    <t xml:space="preserve">Pozostałe pozyskane środki, np. darowizny, sponsoring                                                                                                  </t>
  </si>
  <si>
    <t>Ogółem                              (w zł)</t>
  </si>
  <si>
    <t xml:space="preserve"> na zakup   (w zł)</t>
  </si>
  <si>
    <t xml:space="preserve"> na automatyzację              (w zł)</t>
  </si>
  <si>
    <t>na płace  (w zł)</t>
  </si>
  <si>
    <t>na remonty     (w zł)</t>
  </si>
  <si>
    <t>Ogółem                          (w zł)</t>
  </si>
  <si>
    <t xml:space="preserve">  Ministerstwa Kultury i Dziedzictwa Narodowego                                                                    (w zł) </t>
  </si>
  <si>
    <t>Samorządu***</t>
  </si>
  <si>
    <t xml:space="preserve">w tym na zakup </t>
  </si>
  <si>
    <t>innego szczebla</t>
  </si>
  <si>
    <t>książek</t>
  </si>
  <si>
    <t>zbiorów specjalnych</t>
  </si>
  <si>
    <t>(w zł)</t>
  </si>
  <si>
    <t>Województwo ogółem</t>
  </si>
  <si>
    <t>GBP Jelnica</t>
  </si>
  <si>
    <t>GBP Koroszczyn</t>
  </si>
  <si>
    <t>GOK GBP Biszcza</t>
  </si>
  <si>
    <t>GOK BPG Łukowa</t>
  </si>
  <si>
    <t>BP Obsza (</t>
  </si>
  <si>
    <t>Potok</t>
  </si>
  <si>
    <t>Tereszpol Zaorenda</t>
  </si>
  <si>
    <t>Turobin</t>
  </si>
  <si>
    <t xml:space="preserve">MGOK BP Frampol </t>
  </si>
  <si>
    <t>Jóżefów</t>
  </si>
  <si>
    <t>Tarnogród</t>
  </si>
  <si>
    <t xml:space="preserve">miasto Biłgoraj </t>
  </si>
  <si>
    <t>CHBP</t>
  </si>
  <si>
    <t>Powiat chełmski ziemski</t>
  </si>
  <si>
    <t>GOK GBP Dołhobyczów</t>
  </si>
  <si>
    <t>GBP Hrubieszów (GOK w Wołąjowicach z/s w Moniatyczach</t>
  </si>
  <si>
    <t>GOK GBP Mircze</t>
  </si>
  <si>
    <t>GOK GBP Trzeszczany</t>
  </si>
  <si>
    <t>GOK GBP Werbkowice</t>
  </si>
  <si>
    <t xml:space="preserve">GOK-GBP  Krasnystaw </t>
  </si>
  <si>
    <t>GBP Stróza Kolonia</t>
  </si>
  <si>
    <t>ROKiS GBP Krzczonów</t>
  </si>
  <si>
    <t xml:space="preserve">GBP Niedrzwica Duża </t>
  </si>
  <si>
    <t>GOK  GBP Wojciechów</t>
  </si>
  <si>
    <t>GPB Stoczek Łuk. z/s w Starych Kobiałkach</t>
  </si>
  <si>
    <t>GBP Wola Mysł.</t>
  </si>
  <si>
    <t>MBP Stoczek Łuk.</t>
  </si>
  <si>
    <t>MGBP Opole</t>
  </si>
  <si>
    <t>PBP Opole Lub.</t>
  </si>
  <si>
    <t>GBP Debowa Kłoda</t>
  </si>
  <si>
    <t xml:space="preserve">GBP Jarczów </t>
  </si>
  <si>
    <t>GOK-GBP Lubycza Krółewska</t>
  </si>
  <si>
    <t>BPG Łaszczów</t>
  </si>
  <si>
    <t xml:space="preserve"> GBP Rachanie</t>
  </si>
  <si>
    <t>GOK-BP Susiec</t>
  </si>
  <si>
    <t>GBP Tomaszów L.                   z/s w Majdanie Górnym</t>
  </si>
  <si>
    <t>MBP Tomaszów L.</t>
  </si>
  <si>
    <t>BPG Włodawa z/s  Susznie</t>
  </si>
  <si>
    <t>mgz</t>
  </si>
  <si>
    <t>Wyszczególnienie   (z uwzględnieniem                                     nazw bibliotek)</t>
  </si>
</sst>
</file>

<file path=xl/styles.xml><?xml version="1.0" encoding="utf-8"?>
<styleSheet xmlns="http://schemas.openxmlformats.org/spreadsheetml/2006/main">
  <numFmts count="2">
    <numFmt numFmtId="164" formatCode="[$-415]General"/>
    <numFmt numFmtId="165" formatCode="0.0"/>
  </numFmts>
  <fonts count="81"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10"/>
      <color indexed="8"/>
      <name val="Times New Roman CE"/>
      <charset val="238"/>
    </font>
    <font>
      <i/>
      <sz val="8"/>
      <name val="Times New Roman CE"/>
      <charset val="238"/>
    </font>
    <font>
      <sz val="8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name val="Garamond"/>
      <family val="1"/>
      <charset val="238"/>
    </font>
    <font>
      <sz val="12"/>
      <name val="Times New Roman CE"/>
      <charset val="238"/>
    </font>
    <font>
      <sz val="12"/>
      <name val="Garamond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 CE"/>
      <charset val="238"/>
    </font>
    <font>
      <sz val="11"/>
      <color indexed="8"/>
      <name val="Calibri"/>
      <family val="2"/>
      <charset val="238"/>
    </font>
    <font>
      <b/>
      <sz val="11"/>
      <name val="Times New Roman CE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name val="Garamond"/>
      <family val="1"/>
      <charset val="238"/>
    </font>
    <font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8"/>
      <color indexed="8"/>
      <name val="Times New Roman CE"/>
      <family val="1"/>
      <charset val="238"/>
    </font>
    <font>
      <b/>
      <sz val="8"/>
      <color indexed="8"/>
      <name val="Times New Roman"/>
      <family val="1"/>
      <charset val="1"/>
    </font>
    <font>
      <i/>
      <sz val="8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0"/>
      <name val="Arial CE"/>
      <family val="2"/>
      <charset val="238"/>
    </font>
    <font>
      <sz val="8"/>
      <color indexed="8"/>
      <name val="Times New Roman"/>
      <family val="1"/>
      <charset val="1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i/>
      <sz val="12"/>
      <name val="Garamond"/>
      <family val="1"/>
      <charset val="238"/>
    </font>
    <font>
      <sz val="12"/>
      <color indexed="8"/>
      <name val="Garamond"/>
      <family val="1"/>
      <charset val="238"/>
    </font>
    <font>
      <sz val="11"/>
      <color indexed="8"/>
      <name val="Times New Roman CE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sz val="8"/>
      <name val="Arial CE"/>
      <family val="2"/>
      <charset val="238"/>
    </font>
    <font>
      <sz val="8"/>
      <name val="Times New Roman"/>
      <family val="1"/>
      <charset val="238"/>
    </font>
    <font>
      <sz val="10"/>
      <name val="Times New Roman CE"/>
      <charset val="238"/>
    </font>
    <font>
      <b/>
      <sz val="8"/>
      <name val="Times New Roman"/>
      <family val="1"/>
      <charset val="238"/>
    </font>
    <font>
      <i/>
      <sz val="8"/>
      <name val="Arial CE"/>
      <charset val="238"/>
    </font>
    <font>
      <i/>
      <sz val="8"/>
      <name val="Times New Roman"/>
      <family val="1"/>
      <charset val="238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i/>
      <sz val="10"/>
      <name val="Arial CE"/>
      <charset val="238"/>
    </font>
    <font>
      <b/>
      <i/>
      <sz val="10"/>
      <name val="Times New Roman CE"/>
      <charset val="238"/>
    </font>
    <font>
      <b/>
      <i/>
      <sz val="8"/>
      <name val="Times New Roman CE"/>
      <family val="1"/>
      <charset val="238"/>
    </font>
    <font>
      <sz val="8"/>
      <name val="Arial CE"/>
      <charset val="238"/>
    </font>
    <font>
      <sz val="9"/>
      <name val="Times New Roman CE"/>
      <charset val="238"/>
    </font>
    <font>
      <b/>
      <i/>
      <sz val="9"/>
      <name val="Times New Roman CE"/>
      <charset val="238"/>
    </font>
    <font>
      <sz val="10"/>
      <name val="Times New Roman"/>
      <family val="1"/>
      <charset val="238"/>
    </font>
    <font>
      <sz val="8"/>
      <color indexed="8"/>
      <name val="Times New Roman CE"/>
      <charset val="238"/>
    </font>
    <font>
      <sz val="8"/>
      <color indexed="8"/>
      <name val="Times New Roman"/>
      <family val="1"/>
      <charset val="238"/>
    </font>
    <font>
      <b/>
      <i/>
      <sz val="8"/>
      <color indexed="10"/>
      <name val="Times New Roman CE"/>
      <family val="1"/>
      <charset val="238"/>
    </font>
    <font>
      <b/>
      <sz val="8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40"/>
      <name val="Calibri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Calibri"/>
      <family val="2"/>
      <charset val="238"/>
    </font>
    <font>
      <sz val="10"/>
      <color indexed="9"/>
      <name val="Arial"/>
      <family val="2"/>
      <charset val="238"/>
    </font>
    <font>
      <sz val="11"/>
      <color indexed="9"/>
      <name val="Calibri"/>
      <family val="2"/>
      <charset val="238"/>
    </font>
    <font>
      <i/>
      <sz val="11"/>
      <name val="Times New Roman CE"/>
      <charset val="238"/>
    </font>
    <font>
      <i/>
      <sz val="11"/>
      <color indexed="8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color theme="1"/>
      <name val="Arial CE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 CE"/>
      <family val="1"/>
      <charset val="238"/>
    </font>
    <font>
      <b/>
      <sz val="1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64" fontId="75" fillId="0" borderId="0"/>
    <xf numFmtId="164" fontId="76" fillId="0" borderId="0"/>
    <xf numFmtId="0" fontId="14" fillId="0" borderId="0"/>
    <xf numFmtId="0" fontId="77" fillId="0" borderId="0"/>
  </cellStyleXfs>
  <cellXfs count="90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1" fontId="0" fillId="0" borderId="1" xfId="0" applyNumberFormat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" fontId="6" fillId="3" borderId="4" xfId="0" applyNumberFormat="1" applyFont="1" applyFill="1" applyBorder="1" applyAlignment="1">
      <alignment vertical="center" wrapText="1"/>
    </xf>
    <xf numFmtId="1" fontId="6" fillId="3" borderId="5" xfId="0" applyNumberFormat="1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/>
    </xf>
    <xf numFmtId="0" fontId="0" fillId="0" borderId="4" xfId="0" applyBorder="1"/>
    <xf numFmtId="0" fontId="13" fillId="0" borderId="1" xfId="0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0" fillId="0" borderId="1" xfId="0" applyFill="1" applyBorder="1"/>
    <xf numFmtId="164" fontId="3" fillId="0" borderId="6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center" vertical="center"/>
    </xf>
    <xf numFmtId="165" fontId="18" fillId="0" borderId="7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1" xfId="0" applyFont="1" applyBorder="1"/>
    <xf numFmtId="1" fontId="19" fillId="0" borderId="1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" fontId="11" fillId="3" borderId="4" xfId="0" applyNumberFormat="1" applyFont="1" applyFill="1" applyBorder="1" applyAlignment="1">
      <alignment vertical="center" wrapText="1"/>
    </xf>
    <xf numFmtId="1" fontId="11" fillId="3" borderId="5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 wrapText="1" indent="2"/>
    </xf>
    <xf numFmtId="0" fontId="11" fillId="0" borderId="1" xfId="0" applyFont="1" applyBorder="1" applyAlignment="1">
      <alignment horizontal="right" vertical="center" indent="2"/>
    </xf>
    <xf numFmtId="0" fontId="11" fillId="0" borderId="1" xfId="0" applyFont="1" applyBorder="1" applyAlignment="1">
      <alignment horizontal="right" vertical="center" wrapText="1" indent="4"/>
    </xf>
    <xf numFmtId="0" fontId="11" fillId="0" borderId="4" xfId="0" applyFont="1" applyBorder="1" applyAlignment="1">
      <alignment horizontal="right" vertical="center" wrapText="1" indent="2"/>
    </xf>
    <xf numFmtId="0" fontId="20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" fontId="11" fillId="3" borderId="8" xfId="0" applyNumberFormat="1" applyFont="1" applyFill="1" applyBorder="1" applyAlignment="1">
      <alignment vertical="center" wrapText="1"/>
    </xf>
    <xf numFmtId="1" fontId="11" fillId="3" borderId="9" xfId="0" applyNumberFormat="1" applyFont="1" applyFill="1" applyBorder="1" applyAlignment="1">
      <alignment vertical="center" wrapText="1"/>
    </xf>
    <xf numFmtId="165" fontId="11" fillId="0" borderId="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9" fillId="0" borderId="4" xfId="0" applyFont="1" applyBorder="1"/>
    <xf numFmtId="3" fontId="11" fillId="0" borderId="1" xfId="0" applyNumberFormat="1" applyFont="1" applyBorder="1" applyAlignment="1">
      <alignment horizontal="right" vertical="center" wrapText="1"/>
    </xf>
    <xf numFmtId="164" fontId="12" fillId="0" borderId="1" xfId="2" applyFont="1" applyBorder="1" applyAlignment="1">
      <alignment horizontal="right" vertical="center" wrapText="1"/>
    </xf>
    <xf numFmtId="0" fontId="19" fillId="0" borderId="0" xfId="0" applyFont="1"/>
    <xf numFmtId="0" fontId="19" fillId="0" borderId="1" xfId="0" applyFont="1" applyFill="1" applyBorder="1"/>
    <xf numFmtId="0" fontId="12" fillId="0" borderId="1" xfId="0" applyNumberFormat="1" applyFont="1" applyFill="1" applyBorder="1" applyAlignment="1"/>
    <xf numFmtId="0" fontId="11" fillId="0" borderId="1" xfId="0" applyNumberFormat="1" applyFont="1" applyFill="1" applyBorder="1" applyAlignment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65" fontId="21" fillId="0" borderId="4" xfId="0" applyNumberFormat="1" applyFont="1" applyBorder="1" applyAlignment="1">
      <alignment horizontal="center" vertical="center"/>
    </xf>
    <xf numFmtId="165" fontId="21" fillId="0" borderId="7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164" fontId="25" fillId="0" borderId="11" xfId="1" applyFont="1" applyBorder="1" applyAlignment="1">
      <alignment horizontal="center" vertical="center" wrapText="1"/>
    </xf>
    <xf numFmtId="164" fontId="26" fillId="0" borderId="11" xfId="1" applyFont="1" applyBorder="1" applyAlignment="1">
      <alignment horizontal="center" vertical="center" wrapText="1"/>
    </xf>
    <xf numFmtId="164" fontId="27" fillId="0" borderId="11" xfId="1" applyFont="1" applyBorder="1" applyAlignment="1">
      <alignment horizontal="center" vertical="center" wrapText="1"/>
    </xf>
    <xf numFmtId="164" fontId="25" fillId="0" borderId="11" xfId="1" applyFont="1" applyFill="1" applyBorder="1" applyAlignment="1">
      <alignment horizontal="center" vertical="center" wrapText="1"/>
    </xf>
    <xf numFmtId="164" fontId="25" fillId="0" borderId="12" xfId="1" applyFont="1" applyBorder="1" applyAlignment="1">
      <alignment horizontal="center" vertical="center" wrapText="1"/>
    </xf>
    <xf numFmtId="164" fontId="28" fillId="0" borderId="13" xfId="1" applyFont="1" applyBorder="1" applyAlignment="1">
      <alignment horizontal="center"/>
    </xf>
    <xf numFmtId="164" fontId="29" fillId="0" borderId="1" xfId="1" applyFont="1" applyBorder="1" applyAlignment="1">
      <alignment horizontal="left" vertical="center" wrapText="1"/>
    </xf>
    <xf numFmtId="164" fontId="30" fillId="0" borderId="1" xfId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165" fontId="0" fillId="0" borderId="1" xfId="0" applyNumberFormat="1" applyBorder="1"/>
    <xf numFmtId="0" fontId="10" fillId="0" borderId="1" xfId="0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22" fillId="0" borderId="6" xfId="1" applyFont="1" applyBorder="1" applyAlignment="1">
      <alignment horizontal="center" vertical="center" wrapText="1"/>
    </xf>
    <xf numFmtId="165" fontId="22" fillId="0" borderId="7" xfId="1" applyNumberFormat="1" applyFont="1" applyBorder="1" applyAlignment="1">
      <alignment horizontal="center" vertical="center" wrapText="1"/>
    </xf>
    <xf numFmtId="165" fontId="21" fillId="0" borderId="4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5" fontId="22" fillId="0" borderId="4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 wrapText="1"/>
    </xf>
    <xf numFmtId="164" fontId="34" fillId="0" borderId="1" xfId="1" applyFont="1" applyBorder="1" applyAlignment="1">
      <alignment horizontal="center" vertical="center"/>
    </xf>
    <xf numFmtId="165" fontId="34" fillId="0" borderId="4" xfId="1" applyNumberFormat="1" applyFont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5" fontId="18" fillId="0" borderId="16" xfId="0" applyNumberFormat="1" applyFont="1" applyBorder="1" applyAlignment="1">
      <alignment horizontal="center" vertical="center"/>
    </xf>
    <xf numFmtId="164" fontId="35" fillId="0" borderId="1" xfId="2" applyFont="1" applyBorder="1" applyAlignment="1">
      <alignment horizontal="righ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5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0" fontId="43" fillId="0" borderId="3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8" fillId="0" borderId="21" xfId="0" applyFont="1" applyBorder="1" applyAlignment="1">
      <alignment horizontal="center" wrapText="1"/>
    </xf>
    <xf numFmtId="0" fontId="48" fillId="0" borderId="8" xfId="0" applyFont="1" applyBorder="1" applyAlignment="1">
      <alignment horizontal="center" wrapText="1"/>
    </xf>
    <xf numFmtId="0" fontId="48" fillId="0" borderId="23" xfId="0" applyFont="1" applyBorder="1" applyAlignment="1">
      <alignment horizontal="center" wrapText="1"/>
    </xf>
    <xf numFmtId="0" fontId="48" fillId="0" borderId="24" xfId="0" applyFont="1" applyBorder="1" applyAlignment="1">
      <alignment horizontal="center" wrapText="1"/>
    </xf>
    <xf numFmtId="0" fontId="48" fillId="0" borderId="5" xfId="0" applyFont="1" applyBorder="1" applyAlignment="1">
      <alignment horizontal="center" wrapText="1"/>
    </xf>
    <xf numFmtId="0" fontId="48" fillId="0" borderId="18" xfId="0" applyFont="1" applyBorder="1" applyAlignment="1">
      <alignment horizontal="center" wrapText="1"/>
    </xf>
    <xf numFmtId="0" fontId="49" fillId="0" borderId="25" xfId="0" applyFont="1" applyBorder="1" applyAlignment="1">
      <alignment horizontal="center" vertical="center" wrapText="1"/>
    </xf>
    <xf numFmtId="0" fontId="49" fillId="0" borderId="26" xfId="0" applyFont="1" applyBorder="1" applyAlignment="1">
      <alignment horizontal="center" vertical="center" wrapText="1"/>
    </xf>
    <xf numFmtId="0" fontId="49" fillId="0" borderId="27" xfId="0" applyFont="1" applyBorder="1" applyAlignment="1">
      <alignment horizontal="center" vertical="center" wrapText="1"/>
    </xf>
    <xf numFmtId="0" fontId="49" fillId="0" borderId="28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9" fillId="0" borderId="31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wrapText="1"/>
    </xf>
    <xf numFmtId="0" fontId="49" fillId="0" borderId="28" xfId="0" applyFont="1" applyBorder="1" applyAlignment="1">
      <alignment horizontal="center" wrapText="1"/>
    </xf>
    <xf numFmtId="0" fontId="49" fillId="0" borderId="21" xfId="0" applyFont="1" applyBorder="1" applyAlignment="1">
      <alignment horizontal="center" wrapText="1"/>
    </xf>
    <xf numFmtId="0" fontId="49" fillId="0" borderId="33" xfId="0" applyFont="1" applyBorder="1" applyAlignment="1">
      <alignment horizontal="center" wrapText="1"/>
    </xf>
    <xf numFmtId="0" fontId="49" fillId="0" borderId="27" xfId="0" applyFont="1" applyBorder="1" applyAlignment="1">
      <alignment horizontal="center" wrapText="1"/>
    </xf>
    <xf numFmtId="0" fontId="49" fillId="0" borderId="32" xfId="0" applyFont="1" applyBorder="1" applyAlignment="1">
      <alignment horizontal="center" wrapText="1"/>
    </xf>
    <xf numFmtId="0" fontId="56" fillId="0" borderId="27" xfId="0" applyFont="1" applyBorder="1" applyAlignment="1">
      <alignment horizontal="center" wrapText="1"/>
    </xf>
    <xf numFmtId="0" fontId="56" fillId="0" borderId="32" xfId="0" applyFont="1" applyBorder="1" applyAlignment="1">
      <alignment horizontal="center" wrapText="1"/>
    </xf>
    <xf numFmtId="0" fontId="57" fillId="0" borderId="34" xfId="0" applyFont="1" applyBorder="1" applyAlignment="1">
      <alignment horizontal="left" vertical="center" wrapText="1"/>
    </xf>
    <xf numFmtId="165" fontId="57" fillId="0" borderId="35" xfId="0" applyNumberFormat="1" applyFont="1" applyBorder="1" applyAlignment="1">
      <alignment horizontal="center" vertical="center" wrapText="1"/>
    </xf>
    <xf numFmtId="165" fontId="57" fillId="0" borderId="36" xfId="0" applyNumberFormat="1" applyFont="1" applyBorder="1" applyAlignment="1">
      <alignment horizontal="center" vertical="center" wrapText="1"/>
    </xf>
    <xf numFmtId="165" fontId="57" fillId="0" borderId="37" xfId="0" applyNumberFormat="1" applyFont="1" applyBorder="1" applyAlignment="1">
      <alignment horizontal="center" vertical="center" wrapText="1"/>
    </xf>
    <xf numFmtId="165" fontId="57" fillId="0" borderId="38" xfId="0" applyNumberFormat="1" applyFont="1" applyBorder="1" applyAlignment="1">
      <alignment horizontal="center" vertical="center" wrapText="1"/>
    </xf>
    <xf numFmtId="165" fontId="57" fillId="0" borderId="39" xfId="0" applyNumberFormat="1" applyFont="1" applyBorder="1" applyAlignment="1">
      <alignment horizontal="center" vertical="center" wrapText="1"/>
    </xf>
    <xf numFmtId="165" fontId="57" fillId="0" borderId="40" xfId="0" applyNumberFormat="1" applyFont="1" applyBorder="1" applyAlignment="1">
      <alignment horizontal="center" vertical="center" wrapText="1"/>
    </xf>
    <xf numFmtId="165" fontId="55" fillId="0" borderId="0" xfId="0" applyNumberFormat="1" applyFont="1" applyBorder="1" applyAlignment="1">
      <alignment horizontal="center" vertical="center"/>
    </xf>
    <xf numFmtId="165" fontId="55" fillId="0" borderId="10" xfId="0" applyNumberFormat="1" applyFont="1" applyBorder="1" applyAlignment="1">
      <alignment horizontal="center" vertical="center"/>
    </xf>
    <xf numFmtId="165" fontId="55" fillId="0" borderId="1" xfId="0" applyNumberFormat="1" applyFont="1" applyBorder="1" applyAlignment="1">
      <alignment horizontal="center" vertical="center"/>
    </xf>
    <xf numFmtId="0" fontId="57" fillId="3" borderId="41" xfId="0" applyFont="1" applyFill="1" applyBorder="1" applyAlignment="1">
      <alignment horizontal="left" vertical="center" wrapText="1"/>
    </xf>
    <xf numFmtId="165" fontId="57" fillId="3" borderId="42" xfId="0" applyNumberFormat="1" applyFont="1" applyFill="1" applyBorder="1" applyAlignment="1">
      <alignment horizontal="center" vertical="center" wrapText="1"/>
    </xf>
    <xf numFmtId="165" fontId="57" fillId="3" borderId="43" xfId="0" applyNumberFormat="1" applyFont="1" applyFill="1" applyBorder="1" applyAlignment="1">
      <alignment horizontal="center" vertical="center" wrapText="1"/>
    </xf>
    <xf numFmtId="165" fontId="57" fillId="3" borderId="44" xfId="0" applyNumberFormat="1" applyFont="1" applyFill="1" applyBorder="1" applyAlignment="1">
      <alignment horizontal="center" vertical="center" wrapText="1"/>
    </xf>
    <xf numFmtId="165" fontId="57" fillId="3" borderId="45" xfId="0" applyNumberFormat="1" applyFont="1" applyFill="1" applyBorder="1" applyAlignment="1">
      <alignment horizontal="center" vertical="center" wrapText="1"/>
    </xf>
    <xf numFmtId="165" fontId="57" fillId="3" borderId="3" xfId="0" applyNumberFormat="1" applyFont="1" applyFill="1" applyBorder="1" applyAlignment="1">
      <alignment horizontal="center" vertical="center" wrapText="1"/>
    </xf>
    <xf numFmtId="165" fontId="57" fillId="3" borderId="46" xfId="0" applyNumberFormat="1" applyFont="1" applyFill="1" applyBorder="1" applyAlignment="1">
      <alignment horizontal="center" vertical="center" wrapText="1"/>
    </xf>
    <xf numFmtId="165" fontId="57" fillId="3" borderId="47" xfId="0" applyNumberFormat="1" applyFont="1" applyFill="1" applyBorder="1" applyAlignment="1">
      <alignment horizontal="center" vertical="center" wrapText="1"/>
    </xf>
    <xf numFmtId="165" fontId="55" fillId="0" borderId="0" xfId="0" applyNumberFormat="1" applyFont="1" applyFill="1" applyBorder="1" applyAlignment="1">
      <alignment horizontal="center" vertical="center"/>
    </xf>
    <xf numFmtId="165" fontId="55" fillId="3" borderId="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3" fillId="0" borderId="41" xfId="0" applyFont="1" applyBorder="1" applyAlignment="1">
      <alignment horizontal="left" vertical="center" wrapText="1"/>
    </xf>
    <xf numFmtId="165" fontId="3" fillId="0" borderId="42" xfId="0" applyNumberFormat="1" applyFont="1" applyBorder="1" applyAlignment="1">
      <alignment horizontal="center" vertical="center" wrapText="1"/>
    </xf>
    <xf numFmtId="165" fontId="3" fillId="0" borderId="43" xfId="0" applyNumberFormat="1" applyFont="1" applyBorder="1" applyAlignment="1">
      <alignment horizontal="center" vertical="center" wrapText="1"/>
    </xf>
    <xf numFmtId="165" fontId="3" fillId="0" borderId="44" xfId="0" applyNumberFormat="1" applyFont="1" applyBorder="1" applyAlignment="1">
      <alignment horizontal="center" vertical="center" wrapText="1"/>
    </xf>
    <xf numFmtId="165" fontId="3" fillId="0" borderId="45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46" xfId="0" applyNumberFormat="1" applyFont="1" applyBorder="1" applyAlignment="1">
      <alignment horizontal="center" vertical="center" wrapText="1"/>
    </xf>
    <xf numFmtId="165" fontId="3" fillId="0" borderId="47" xfId="0" applyNumberFormat="1" applyFont="1" applyBorder="1" applyAlignment="1">
      <alignment horizontal="center" vertical="center" wrapText="1"/>
    </xf>
    <xf numFmtId="165" fontId="3" fillId="0" borderId="48" xfId="0" applyNumberFormat="1" applyFont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165" fontId="3" fillId="3" borderId="49" xfId="0" applyNumberFormat="1" applyFont="1" applyFill="1" applyBorder="1" applyAlignment="1">
      <alignment horizontal="center" vertical="center" wrapText="1"/>
    </xf>
    <xf numFmtId="165" fontId="3" fillId="3" borderId="46" xfId="0" applyNumberFormat="1" applyFont="1" applyFill="1" applyBorder="1" applyAlignment="1">
      <alignment horizontal="center" vertical="center" wrapText="1"/>
    </xf>
    <xf numFmtId="165" fontId="3" fillId="3" borderId="50" xfId="0" applyNumberFormat="1" applyFont="1" applyFill="1" applyBorder="1" applyAlignment="1">
      <alignment horizontal="center" vertical="center" wrapText="1"/>
    </xf>
    <xf numFmtId="165" fontId="3" fillId="3" borderId="43" xfId="0" applyNumberFormat="1" applyFont="1" applyFill="1" applyBorder="1" applyAlignment="1">
      <alignment horizontal="center" vertical="center" wrapText="1"/>
    </xf>
    <xf numFmtId="165" fontId="3" fillId="3" borderId="45" xfId="0" applyNumberFormat="1" applyFont="1" applyFill="1" applyBorder="1" applyAlignment="1">
      <alignment horizontal="center" vertical="center" wrapText="1"/>
    </xf>
    <xf numFmtId="165" fontId="3" fillId="3" borderId="44" xfId="0" applyNumberFormat="1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3" fillId="3" borderId="47" xfId="0" applyNumberFormat="1" applyFont="1" applyFill="1" applyBorder="1" applyAlignment="1">
      <alignment horizontal="center" vertical="center" wrapText="1"/>
    </xf>
    <xf numFmtId="165" fontId="3" fillId="3" borderId="51" xfId="0" applyNumberFormat="1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165" fontId="3" fillId="0" borderId="49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1" xfId="0" applyNumberFormat="1" applyFont="1" applyBorder="1" applyAlignment="1">
      <alignment horizontal="center" vertical="center" wrapText="1"/>
    </xf>
    <xf numFmtId="165" fontId="3" fillId="0" borderId="52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9" fillId="3" borderId="49" xfId="0" applyFont="1" applyFill="1" applyBorder="1" applyAlignment="1">
      <alignment horizontal="left" vertical="center" wrapText="1"/>
    </xf>
    <xf numFmtId="165" fontId="2" fillId="3" borderId="46" xfId="0" applyNumberFormat="1" applyFont="1" applyFill="1" applyBorder="1" applyAlignment="1">
      <alignment wrapText="1"/>
    </xf>
    <xf numFmtId="165" fontId="2" fillId="3" borderId="18" xfId="0" applyNumberFormat="1" applyFont="1" applyFill="1" applyBorder="1" applyAlignment="1">
      <alignment wrapText="1"/>
    </xf>
    <xf numFmtId="165" fontId="2" fillId="3" borderId="47" xfId="0" applyNumberFormat="1" applyFont="1" applyFill="1" applyBorder="1" applyAlignment="1">
      <alignment wrapText="1"/>
    </xf>
    <xf numFmtId="165" fontId="2" fillId="3" borderId="5" xfId="0" applyNumberFormat="1" applyFont="1" applyFill="1" applyBorder="1" applyAlignment="1">
      <alignment wrapText="1"/>
    </xf>
    <xf numFmtId="165" fontId="2" fillId="3" borderId="51" xfId="0" applyNumberFormat="1" applyFont="1" applyFill="1" applyBorder="1" applyAlignment="1">
      <alignment wrapText="1"/>
    </xf>
    <xf numFmtId="0" fontId="37" fillId="0" borderId="1" xfId="0" applyFont="1" applyBorder="1" applyAlignment="1">
      <alignment horizontal="left" vertical="center" wrapText="1"/>
    </xf>
    <xf numFmtId="165" fontId="39" fillId="0" borderId="49" xfId="0" applyNumberFormat="1" applyFont="1" applyBorder="1" applyAlignment="1">
      <alignment horizontal="center" vertical="center" wrapText="1"/>
    </xf>
    <xf numFmtId="165" fontId="39" fillId="0" borderId="10" xfId="0" applyNumberFormat="1" applyFont="1" applyBorder="1" applyAlignment="1">
      <alignment horizontal="center" vertical="center" wrapText="1"/>
    </xf>
    <xf numFmtId="165" fontId="39" fillId="0" borderId="4" xfId="0" applyNumberFormat="1" applyFont="1" applyBorder="1" applyAlignment="1">
      <alignment horizontal="center" vertical="center" wrapText="1"/>
    </xf>
    <xf numFmtId="165" fontId="39" fillId="0" borderId="51" xfId="0" applyNumberFormat="1" applyFont="1" applyBorder="1" applyAlignment="1">
      <alignment horizontal="center" vertical="center" wrapText="1"/>
    </xf>
    <xf numFmtId="165" fontId="39" fillId="0" borderId="52" xfId="0" applyNumberFormat="1" applyFont="1" applyBorder="1" applyAlignment="1">
      <alignment horizontal="center" vertical="center" wrapText="1"/>
    </xf>
    <xf numFmtId="165" fontId="39" fillId="0" borderId="5" xfId="0" applyNumberFormat="1" applyFont="1" applyBorder="1" applyAlignment="1">
      <alignment horizontal="center" vertical="center" wrapText="1"/>
    </xf>
    <xf numFmtId="165" fontId="39" fillId="0" borderId="18" xfId="0" applyNumberFormat="1" applyFont="1" applyBorder="1" applyAlignment="1">
      <alignment horizontal="center" vertical="center" wrapText="1"/>
    </xf>
    <xf numFmtId="165" fontId="39" fillId="0" borderId="1" xfId="0" applyNumberFormat="1" applyFont="1" applyBorder="1" applyAlignment="1">
      <alignment horizontal="center" vertical="center" wrapText="1"/>
    </xf>
    <xf numFmtId="165" fontId="39" fillId="0" borderId="53" xfId="0" applyNumberFormat="1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/>
    </xf>
    <xf numFmtId="165" fontId="41" fillId="0" borderId="49" xfId="0" applyNumberFormat="1" applyFont="1" applyBorder="1" applyAlignment="1">
      <alignment horizontal="center" vertical="center" wrapText="1"/>
    </xf>
    <xf numFmtId="165" fontId="41" fillId="0" borderId="10" xfId="0" applyNumberFormat="1" applyFont="1" applyBorder="1" applyAlignment="1">
      <alignment horizontal="center" vertical="center" wrapText="1"/>
    </xf>
    <xf numFmtId="165" fontId="41" fillId="0" borderId="4" xfId="0" applyNumberFormat="1" applyFont="1" applyBorder="1" applyAlignment="1">
      <alignment horizontal="center" vertical="center" wrapText="1"/>
    </xf>
    <xf numFmtId="165" fontId="41" fillId="0" borderId="51" xfId="0" applyNumberFormat="1" applyFont="1" applyBorder="1" applyAlignment="1">
      <alignment horizontal="center" vertical="center" wrapText="1"/>
    </xf>
    <xf numFmtId="165" fontId="41" fillId="0" borderId="52" xfId="0" applyNumberFormat="1" applyFont="1" applyBorder="1" applyAlignment="1">
      <alignment horizontal="center" vertical="center" wrapText="1"/>
    </xf>
    <xf numFmtId="165" fontId="41" fillId="0" borderId="5" xfId="0" applyNumberFormat="1" applyFont="1" applyBorder="1" applyAlignment="1">
      <alignment horizontal="center" vertical="center" wrapText="1"/>
    </xf>
    <xf numFmtId="165" fontId="41" fillId="0" borderId="18" xfId="0" applyNumberFormat="1" applyFont="1" applyBorder="1" applyAlignment="1">
      <alignment horizontal="center" vertical="center" wrapText="1"/>
    </xf>
    <xf numFmtId="165" fontId="41" fillId="0" borderId="1" xfId="0" applyNumberFormat="1" applyFont="1" applyBorder="1" applyAlignment="1">
      <alignment horizontal="center" vertical="center" wrapText="1"/>
    </xf>
    <xf numFmtId="0" fontId="58" fillId="0" borderId="0" xfId="0" applyFont="1" applyAlignment="1">
      <alignment wrapText="1"/>
    </xf>
    <xf numFmtId="0" fontId="58" fillId="0" borderId="0" xfId="0" applyFont="1"/>
    <xf numFmtId="2" fontId="3" fillId="3" borderId="49" xfId="0" applyNumberFormat="1" applyFont="1" applyFill="1" applyBorder="1" applyAlignment="1">
      <alignment horizontal="left" vertical="center" wrapText="1"/>
    </xf>
    <xf numFmtId="165" fontId="2" fillId="3" borderId="10" xfId="0" applyNumberFormat="1" applyFont="1" applyFill="1" applyBorder="1" applyAlignment="1">
      <alignment wrapText="1"/>
    </xf>
    <xf numFmtId="165" fontId="2" fillId="3" borderId="1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3" borderId="0" xfId="0" applyFill="1"/>
    <xf numFmtId="0" fontId="55" fillId="0" borderId="49" xfId="0" applyFont="1" applyBorder="1"/>
    <xf numFmtId="165" fontId="6" fillId="0" borderId="49" xfId="0" applyNumberFormat="1" applyFont="1" applyBorder="1" applyAlignment="1" applyProtection="1">
      <alignment horizontal="center" vertical="center" wrapText="1"/>
      <protection locked="0"/>
    </xf>
    <xf numFmtId="165" fontId="6" fillId="0" borderId="10" xfId="0" applyNumberFormat="1" applyFont="1" applyBorder="1" applyAlignment="1" applyProtection="1">
      <alignment horizontal="center" vertical="center" wrapText="1"/>
      <protection locked="0"/>
    </xf>
    <xf numFmtId="165" fontId="6" fillId="0" borderId="18" xfId="0" applyNumberFormat="1" applyFont="1" applyBorder="1" applyAlignment="1" applyProtection="1">
      <alignment horizontal="center" vertical="center" wrapText="1"/>
      <protection locked="0"/>
    </xf>
    <xf numFmtId="165" fontId="50" fillId="0" borderId="18" xfId="0" applyNumberFormat="1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51" fillId="0" borderId="10" xfId="0" applyNumberFormat="1" applyFont="1" applyBorder="1" applyAlignment="1" applyProtection="1">
      <alignment horizontal="center" vertical="center" wrapText="1"/>
      <protection locked="0"/>
    </xf>
    <xf numFmtId="165" fontId="51" fillId="0" borderId="18" xfId="0" applyNumberFormat="1" applyFont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Border="1" applyAlignment="1" applyProtection="1">
      <alignment horizontal="center" vertical="center" wrapText="1"/>
      <protection locked="0"/>
    </xf>
    <xf numFmtId="165" fontId="1" fillId="0" borderId="18" xfId="0" applyNumberFormat="1" applyFont="1" applyBorder="1" applyAlignment="1" applyProtection="1">
      <alignment horizontal="center" vertical="center" wrapText="1"/>
      <protection locked="0"/>
    </xf>
    <xf numFmtId="165" fontId="37" fillId="0" borderId="10" xfId="0" applyNumberFormat="1" applyFont="1" applyBorder="1" applyAlignment="1" applyProtection="1">
      <alignment horizontal="center" vertical="center" wrapText="1"/>
      <protection locked="0"/>
    </xf>
    <xf numFmtId="165" fontId="37" fillId="0" borderId="1" xfId="0" applyNumberFormat="1" applyFont="1" applyBorder="1" applyAlignment="1" applyProtection="1">
      <alignment horizontal="center" vertical="center" wrapText="1"/>
      <protection locked="0"/>
    </xf>
    <xf numFmtId="165" fontId="37" fillId="0" borderId="18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57" fillId="0" borderId="49" xfId="0" applyFont="1" applyBorder="1"/>
    <xf numFmtId="165" fontId="41" fillId="0" borderId="49" xfId="0" applyNumberFormat="1" applyFont="1" applyBorder="1" applyAlignment="1" applyProtection="1">
      <alignment horizontal="center" vertical="center" wrapText="1"/>
      <protection locked="0"/>
    </xf>
    <xf numFmtId="165" fontId="41" fillId="0" borderId="10" xfId="0" applyNumberFormat="1" applyFont="1" applyBorder="1" applyAlignment="1" applyProtection="1">
      <alignment horizontal="center" vertical="center" wrapText="1"/>
      <protection locked="0"/>
    </xf>
    <xf numFmtId="165" fontId="41" fillId="0" borderId="18" xfId="0" applyNumberFormat="1" applyFont="1" applyBorder="1" applyAlignment="1" applyProtection="1">
      <alignment horizontal="center" vertical="center" wrapText="1"/>
      <protection locked="0"/>
    </xf>
    <xf numFmtId="165" fontId="41" fillId="0" borderId="1" xfId="0" applyNumberFormat="1" applyFont="1" applyBorder="1" applyAlignment="1" applyProtection="1">
      <alignment horizontal="center" vertical="center" wrapText="1"/>
      <protection locked="0"/>
    </xf>
    <xf numFmtId="0" fontId="0" fillId="3" borderId="54" xfId="0" applyFill="1" applyBorder="1" applyAlignment="1">
      <alignment horizontal="left"/>
    </xf>
    <xf numFmtId="165" fontId="3" fillId="3" borderId="48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5" xfId="0" applyNumberFormat="1" applyFont="1" applyFill="1" applyBorder="1" applyAlignment="1" applyProtection="1">
      <alignment horizontal="center" wrapText="1"/>
      <protection locked="0"/>
    </xf>
    <xf numFmtId="165" fontId="2" fillId="3" borderId="56" xfId="0" applyNumberFormat="1" applyFont="1" applyFill="1" applyBorder="1" applyAlignment="1" applyProtection="1">
      <alignment horizontal="center" wrapText="1"/>
      <protection locked="0"/>
    </xf>
    <xf numFmtId="165" fontId="2" fillId="3" borderId="0" xfId="0" applyNumberFormat="1" applyFont="1" applyFill="1" applyBorder="1" applyAlignment="1" applyProtection="1">
      <alignment horizontal="center" wrapText="1"/>
      <protection locked="0"/>
    </xf>
    <xf numFmtId="165" fontId="2" fillId="3" borderId="47" xfId="0" applyNumberFormat="1" applyFont="1" applyFill="1" applyBorder="1" applyAlignment="1" applyProtection="1">
      <alignment horizontal="center" wrapText="1"/>
      <protection locked="0"/>
    </xf>
    <xf numFmtId="165" fontId="5" fillId="3" borderId="55" xfId="0" applyNumberFormat="1" applyFont="1" applyFill="1" applyBorder="1" applyAlignment="1" applyProtection="1">
      <alignment horizontal="center" wrapText="1"/>
      <protection locked="0"/>
    </xf>
    <xf numFmtId="165" fontId="5" fillId="3" borderId="2" xfId="0" applyNumberFormat="1" applyFont="1" applyFill="1" applyBorder="1" applyAlignment="1" applyProtection="1">
      <alignment horizontal="center" wrapText="1"/>
      <protection locked="0"/>
    </xf>
    <xf numFmtId="165" fontId="5" fillId="3" borderId="47" xfId="0" applyNumberFormat="1" applyFont="1" applyFill="1" applyBorder="1" applyAlignment="1" applyProtection="1">
      <alignment horizontal="center" wrapText="1"/>
      <protection locked="0"/>
    </xf>
    <xf numFmtId="165" fontId="5" fillId="3" borderId="56" xfId="0" applyNumberFormat="1" applyFont="1" applyFill="1" applyBorder="1" applyAlignment="1" applyProtection="1">
      <alignment horizontal="center" wrapText="1"/>
      <protection locked="0"/>
    </xf>
    <xf numFmtId="165" fontId="5" fillId="3" borderId="0" xfId="0" applyNumberFormat="1" applyFont="1" applyFill="1" applyBorder="1" applyAlignment="1" applyProtection="1">
      <alignment horizontal="center" wrapText="1"/>
      <protection locked="0"/>
    </xf>
    <xf numFmtId="165" fontId="57" fillId="0" borderId="49" xfId="0" applyNumberFormat="1" applyFont="1" applyBorder="1" applyAlignment="1">
      <alignment horizontal="left" vertical="center" wrapText="1"/>
    </xf>
    <xf numFmtId="165" fontId="57" fillId="0" borderId="49" xfId="0" applyNumberFormat="1" applyFont="1" applyBorder="1" applyAlignment="1">
      <alignment horizontal="center" vertical="center" wrapText="1"/>
    </xf>
    <xf numFmtId="165" fontId="57" fillId="0" borderId="10" xfId="0" applyNumberFormat="1" applyFont="1" applyBorder="1" applyAlignment="1">
      <alignment horizontal="center" vertical="center" wrapText="1"/>
    </xf>
    <xf numFmtId="165" fontId="57" fillId="0" borderId="18" xfId="0" applyNumberFormat="1" applyFont="1" applyBorder="1" applyAlignment="1">
      <alignment horizontal="center" vertical="center" wrapText="1"/>
    </xf>
    <xf numFmtId="165" fontId="57" fillId="0" borderId="4" xfId="0" applyNumberFormat="1" applyFont="1" applyBorder="1" applyAlignment="1">
      <alignment horizontal="center" vertical="center" wrapText="1"/>
    </xf>
    <xf numFmtId="165" fontId="57" fillId="0" borderId="51" xfId="0" applyNumberFormat="1" applyFont="1" applyBorder="1" applyAlignment="1">
      <alignment horizontal="center" vertical="center" wrapText="1"/>
    </xf>
    <xf numFmtId="165" fontId="57" fillId="0" borderId="1" xfId="0" applyNumberFormat="1" applyFont="1" applyBorder="1" applyAlignment="1">
      <alignment horizontal="center" vertical="center" wrapText="1"/>
    </xf>
    <xf numFmtId="165" fontId="57" fillId="0" borderId="0" xfId="0" applyNumberFormat="1" applyFont="1" applyFill="1" applyBorder="1" applyAlignment="1">
      <alignment horizontal="center" vertical="center" wrapText="1"/>
    </xf>
    <xf numFmtId="165" fontId="57" fillId="0" borderId="57" xfId="0" applyNumberFormat="1" applyFont="1" applyBorder="1" applyAlignment="1">
      <alignment horizontal="center" vertical="center" wrapText="1"/>
    </xf>
    <xf numFmtId="165" fontId="57" fillId="0" borderId="58" xfId="0" applyNumberFormat="1" applyFont="1" applyBorder="1" applyAlignment="1">
      <alignment horizontal="center" vertical="center" wrapText="1"/>
    </xf>
    <xf numFmtId="0" fontId="0" fillId="3" borderId="54" xfId="0" applyFill="1" applyBorder="1" applyAlignment="1">
      <alignment horizontal="left" wrapText="1"/>
    </xf>
    <xf numFmtId="165" fontId="0" fillId="3" borderId="54" xfId="0" applyNumberFormat="1" applyFill="1" applyBorder="1" applyAlignment="1">
      <alignment wrapText="1"/>
    </xf>
    <xf numFmtId="165" fontId="0" fillId="3" borderId="55" xfId="0" applyNumberFormat="1" applyFill="1" applyBorder="1" applyAlignment="1">
      <alignment wrapText="1"/>
    </xf>
    <xf numFmtId="165" fontId="0" fillId="3" borderId="56" xfId="0" applyNumberFormat="1" applyFill="1" applyBorder="1" applyAlignment="1">
      <alignment wrapText="1"/>
    </xf>
    <xf numFmtId="165" fontId="0" fillId="3" borderId="2" xfId="0" applyNumberFormat="1" applyFill="1" applyBorder="1" applyAlignment="1">
      <alignment wrapText="1"/>
    </xf>
    <xf numFmtId="165" fontId="0" fillId="3" borderId="22" xfId="0" applyNumberFormat="1" applyFill="1" applyBorder="1" applyAlignment="1">
      <alignment wrapText="1"/>
    </xf>
    <xf numFmtId="165" fontId="55" fillId="0" borderId="49" xfId="0" applyNumberFormat="1" applyFont="1" applyBorder="1" applyAlignment="1">
      <alignment horizontal="left" vertical="center" wrapText="1"/>
    </xf>
    <xf numFmtId="165" fontId="55" fillId="0" borderId="49" xfId="0" applyNumberFormat="1" applyFont="1" applyBorder="1" applyAlignment="1">
      <alignment horizontal="center" vertical="center" wrapText="1"/>
    </xf>
    <xf numFmtId="165" fontId="55" fillId="0" borderId="10" xfId="0" applyNumberFormat="1" applyFont="1" applyBorder="1" applyAlignment="1">
      <alignment horizontal="center" vertical="center" wrapText="1"/>
    </xf>
    <xf numFmtId="165" fontId="55" fillId="0" borderId="18" xfId="0" applyNumberFormat="1" applyFont="1" applyBorder="1" applyAlignment="1">
      <alignment horizontal="center" vertical="center" wrapText="1"/>
    </xf>
    <xf numFmtId="165" fontId="55" fillId="0" borderId="1" xfId="0" applyNumberFormat="1" applyFont="1" applyBorder="1" applyAlignment="1">
      <alignment horizontal="center" vertical="center" wrapText="1"/>
    </xf>
    <xf numFmtId="165" fontId="55" fillId="0" borderId="0" xfId="0" applyNumberFormat="1" applyFont="1" applyFill="1" applyBorder="1" applyAlignment="1">
      <alignment horizontal="center" vertical="center" wrapText="1"/>
    </xf>
    <xf numFmtId="165" fontId="55" fillId="3" borderId="10" xfId="0" applyNumberFormat="1" applyFont="1" applyFill="1" applyBorder="1" applyAlignment="1">
      <alignment horizontal="center" vertical="center" wrapText="1"/>
    </xf>
    <xf numFmtId="165" fontId="55" fillId="3" borderId="1" xfId="0" applyNumberFormat="1" applyFont="1" applyFill="1" applyBorder="1" applyAlignment="1">
      <alignment horizontal="center" vertical="center" wrapText="1"/>
    </xf>
    <xf numFmtId="165" fontId="55" fillId="3" borderId="49" xfId="0" applyNumberFormat="1" applyFont="1" applyFill="1" applyBorder="1" applyAlignment="1">
      <alignment horizontal="left" vertical="center" wrapText="1"/>
    </xf>
    <xf numFmtId="165" fontId="55" fillId="3" borderId="49" xfId="0" applyNumberFormat="1" applyFont="1" applyFill="1" applyBorder="1" applyAlignment="1">
      <alignment horizontal="center" vertical="center" wrapText="1"/>
    </xf>
    <xf numFmtId="165" fontId="55" fillId="3" borderId="18" xfId="0" applyNumberFormat="1" applyFont="1" applyFill="1" applyBorder="1" applyAlignment="1">
      <alignment horizontal="center" vertical="center" wrapText="1"/>
    </xf>
    <xf numFmtId="165" fontId="55" fillId="3" borderId="57" xfId="0" applyNumberFormat="1" applyFont="1" applyFill="1" applyBorder="1" applyAlignment="1">
      <alignment horizontal="center" vertical="center" wrapText="1"/>
    </xf>
    <xf numFmtId="165" fontId="55" fillId="3" borderId="58" xfId="0" applyNumberFormat="1" applyFont="1" applyFill="1" applyBorder="1" applyAlignment="1">
      <alignment horizontal="center" vertical="center" wrapText="1"/>
    </xf>
    <xf numFmtId="165" fontId="39" fillId="0" borderId="42" xfId="0" applyNumberFormat="1" applyFont="1" applyBorder="1" applyAlignment="1">
      <alignment horizontal="left" vertical="center" wrapText="1"/>
    </xf>
    <xf numFmtId="165" fontId="37" fillId="0" borderId="42" xfId="0" applyNumberFormat="1" applyFont="1" applyBorder="1" applyAlignment="1">
      <alignment horizontal="center" vertical="center" wrapText="1"/>
    </xf>
    <xf numFmtId="165" fontId="37" fillId="0" borderId="46" xfId="0" applyNumberFormat="1" applyFont="1" applyBorder="1" applyAlignment="1">
      <alignment horizontal="center" vertical="center" wrapText="1"/>
    </xf>
    <xf numFmtId="165" fontId="37" fillId="0" borderId="47" xfId="0" applyNumberFormat="1" applyFont="1" applyBorder="1" applyAlignment="1">
      <alignment horizontal="center" vertical="center" wrapText="1"/>
    </xf>
    <xf numFmtId="165" fontId="37" fillId="0" borderId="3" xfId="0" applyNumberFormat="1" applyFont="1" applyBorder="1" applyAlignment="1">
      <alignment horizontal="center" vertical="center" wrapText="1"/>
    </xf>
    <xf numFmtId="165" fontId="37" fillId="0" borderId="46" xfId="0" applyNumberFormat="1" applyFont="1" applyFill="1" applyBorder="1" applyAlignment="1">
      <alignment horizontal="center" vertical="center" wrapText="1"/>
    </xf>
    <xf numFmtId="165" fontId="39" fillId="0" borderId="49" xfId="0" applyNumberFormat="1" applyFont="1" applyBorder="1" applyAlignment="1">
      <alignment horizontal="left" vertical="center" wrapText="1"/>
    </xf>
    <xf numFmtId="165" fontId="37" fillId="0" borderId="49" xfId="0" applyNumberFormat="1" applyFont="1" applyBorder="1" applyAlignment="1">
      <alignment horizontal="center" vertical="center" wrapText="1"/>
    </xf>
    <xf numFmtId="165" fontId="37" fillId="0" borderId="10" xfId="0" applyNumberFormat="1" applyFont="1" applyBorder="1" applyAlignment="1">
      <alignment horizontal="center" vertical="center" wrapText="1"/>
    </xf>
    <xf numFmtId="165" fontId="37" fillId="0" borderId="18" xfId="0" applyNumberFormat="1" applyFont="1" applyBorder="1" applyAlignment="1">
      <alignment horizontal="center" vertical="center" wrapText="1"/>
    </xf>
    <xf numFmtId="165" fontId="37" fillId="0" borderId="1" xfId="0" applyNumberFormat="1" applyFont="1" applyBorder="1" applyAlignment="1">
      <alignment horizontal="center" vertical="center" wrapText="1"/>
    </xf>
    <xf numFmtId="165" fontId="37" fillId="0" borderId="18" xfId="0" applyNumberFormat="1" applyFont="1" applyFill="1" applyBorder="1" applyAlignment="1">
      <alignment horizontal="center" vertical="center" wrapText="1"/>
    </xf>
    <xf numFmtId="165" fontId="37" fillId="0" borderId="10" xfId="0" applyNumberFormat="1" applyFont="1" applyFill="1" applyBorder="1" applyAlignment="1">
      <alignment horizontal="center" vertical="center" wrapText="1"/>
    </xf>
    <xf numFmtId="165" fontId="3" fillId="0" borderId="49" xfId="0" applyNumberFormat="1" applyFont="1" applyBorder="1" applyAlignment="1">
      <alignment horizontal="left" vertical="center" wrapText="1"/>
    </xf>
    <xf numFmtId="165" fontId="36" fillId="0" borderId="49" xfId="0" applyNumberFormat="1" applyFont="1" applyBorder="1" applyAlignment="1">
      <alignment horizontal="center" vertical="center" wrapText="1"/>
    </xf>
    <xf numFmtId="165" fontId="36" fillId="0" borderId="10" xfId="0" applyNumberFormat="1" applyFont="1" applyBorder="1" applyAlignment="1">
      <alignment horizontal="center" vertical="center" wrapText="1"/>
    </xf>
    <xf numFmtId="165" fontId="36" fillId="0" borderId="18" xfId="0" applyNumberFormat="1" applyFont="1" applyBorder="1" applyAlignment="1">
      <alignment horizontal="center" vertical="center" wrapText="1"/>
    </xf>
    <xf numFmtId="165" fontId="36" fillId="0" borderId="1" xfId="0" applyNumberFormat="1" applyFont="1" applyBorder="1" applyAlignment="1">
      <alignment horizontal="center" vertical="center" wrapText="1"/>
    </xf>
    <xf numFmtId="165" fontId="3" fillId="3" borderId="49" xfId="0" applyNumberFormat="1" applyFont="1" applyFill="1" applyBorder="1" applyAlignment="1">
      <alignment horizontal="left" vertical="center" wrapText="1"/>
    </xf>
    <xf numFmtId="165" fontId="36" fillId="3" borderId="49" xfId="0" applyNumberFormat="1" applyFont="1" applyFill="1" applyBorder="1" applyAlignment="1">
      <alignment horizontal="center" vertical="center" wrapText="1"/>
    </xf>
    <xf numFmtId="165" fontId="36" fillId="3" borderId="10" xfId="0" applyNumberFormat="1" applyFont="1" applyFill="1" applyBorder="1" applyAlignment="1">
      <alignment horizontal="center" vertical="center" wrapText="1"/>
    </xf>
    <xf numFmtId="165" fontId="36" fillId="3" borderId="18" xfId="0" applyNumberFormat="1" applyFont="1" applyFill="1" applyBorder="1" applyAlignment="1">
      <alignment horizontal="center" vertical="center" wrapText="1"/>
    </xf>
    <xf numFmtId="165" fontId="36" fillId="3" borderId="1" xfId="0" applyNumberFormat="1" applyFont="1" applyFill="1" applyBorder="1" applyAlignment="1">
      <alignment horizontal="center" vertical="center" wrapText="1"/>
    </xf>
    <xf numFmtId="0" fontId="37" fillId="0" borderId="41" xfId="0" applyFont="1" applyBorder="1" applyAlignment="1">
      <alignment horizontal="left" vertical="center" wrapText="1"/>
    </xf>
    <xf numFmtId="165" fontId="37" fillId="0" borderId="50" xfId="0" applyNumberFormat="1" applyFont="1" applyBorder="1" applyAlignment="1">
      <alignment horizontal="center" vertical="center" wrapText="1"/>
    </xf>
    <xf numFmtId="165" fontId="37" fillId="0" borderId="43" xfId="0" applyNumberFormat="1" applyFont="1" applyBorder="1" applyAlignment="1">
      <alignment horizontal="center" vertical="center" wrapText="1"/>
    </xf>
    <xf numFmtId="165" fontId="37" fillId="0" borderId="44" xfId="0" applyNumberFormat="1" applyFont="1" applyBorder="1" applyAlignment="1">
      <alignment horizontal="center" vertical="center" wrapText="1"/>
    </xf>
    <xf numFmtId="0" fontId="37" fillId="0" borderId="59" xfId="0" applyFont="1" applyBorder="1" applyAlignment="1">
      <alignment horizontal="left" vertical="center" wrapText="1"/>
    </xf>
    <xf numFmtId="165" fontId="37" fillId="0" borderId="4" xfId="0" applyNumberFormat="1" applyFont="1" applyBorder="1" applyAlignment="1">
      <alignment horizontal="center" vertical="center" wrapText="1"/>
    </xf>
    <xf numFmtId="165" fontId="37" fillId="0" borderId="51" xfId="0" applyNumberFormat="1" applyFont="1" applyBorder="1" applyAlignment="1">
      <alignment horizontal="center" vertical="center" wrapText="1"/>
    </xf>
    <xf numFmtId="165" fontId="37" fillId="0" borderId="52" xfId="0" applyNumberFormat="1" applyFont="1" applyBorder="1" applyAlignment="1">
      <alignment horizontal="center" vertical="center" wrapText="1"/>
    </xf>
    <xf numFmtId="165" fontId="37" fillId="0" borderId="5" xfId="0" applyNumberFormat="1" applyFont="1" applyBorder="1" applyAlignment="1">
      <alignment horizontal="center" vertical="center" wrapText="1"/>
    </xf>
    <xf numFmtId="165" fontId="37" fillId="0" borderId="13" xfId="0" applyNumberFormat="1" applyFont="1" applyBorder="1" applyAlignment="1">
      <alignment horizontal="center" vertical="center" wrapText="1"/>
    </xf>
    <xf numFmtId="165" fontId="37" fillId="0" borderId="20" xfId="0" applyNumberFormat="1" applyFont="1" applyBorder="1" applyAlignment="1">
      <alignment horizontal="center" vertical="center" wrapText="1"/>
    </xf>
    <xf numFmtId="165" fontId="37" fillId="0" borderId="22" xfId="0" applyNumberFormat="1" applyFont="1" applyBorder="1" applyAlignment="1">
      <alignment horizontal="center" vertical="center" wrapText="1"/>
    </xf>
    <xf numFmtId="165" fontId="37" fillId="0" borderId="45" xfId="0" applyNumberFormat="1" applyFont="1" applyBorder="1" applyAlignment="1">
      <alignment horizontal="center" vertical="center" wrapText="1"/>
    </xf>
    <xf numFmtId="0" fontId="36" fillId="0" borderId="17" xfId="0" applyFont="1" applyBorder="1" applyAlignment="1">
      <alignment horizontal="left" vertical="center" wrapText="1"/>
    </xf>
    <xf numFmtId="165" fontId="36" fillId="0" borderId="19" xfId="0" applyNumberFormat="1" applyFont="1" applyBorder="1" applyAlignment="1">
      <alignment horizontal="center" vertical="center" wrapText="1"/>
    </xf>
    <xf numFmtId="165" fontId="36" fillId="0" borderId="20" xfId="0" applyNumberFormat="1" applyFont="1" applyBorder="1" applyAlignment="1">
      <alignment horizontal="center" vertical="center" wrapText="1"/>
    </xf>
    <xf numFmtId="165" fontId="36" fillId="0" borderId="8" xfId="0" applyNumberFormat="1" applyFont="1" applyBorder="1" applyAlignment="1">
      <alignment horizontal="center" vertical="center" wrapText="1"/>
    </xf>
    <xf numFmtId="165" fontId="36" fillId="0" borderId="21" xfId="0" applyNumberFormat="1" applyFont="1" applyBorder="1" applyAlignment="1">
      <alignment horizontal="center" vertical="center" wrapText="1"/>
    </xf>
    <xf numFmtId="165" fontId="36" fillId="0" borderId="22" xfId="0" applyNumberFormat="1" applyFont="1" applyBorder="1" applyAlignment="1">
      <alignment horizontal="center" vertical="center" wrapText="1"/>
    </xf>
    <xf numFmtId="165" fontId="36" fillId="0" borderId="9" xfId="0" applyNumberFormat="1" applyFont="1" applyBorder="1" applyAlignment="1">
      <alignment horizontal="center" vertical="center" wrapText="1"/>
    </xf>
    <xf numFmtId="165" fontId="36" fillId="0" borderId="13" xfId="0" applyNumberFormat="1" applyFont="1" applyBorder="1" applyAlignment="1">
      <alignment horizontal="center" vertical="center" wrapText="1"/>
    </xf>
    <xf numFmtId="165" fontId="36" fillId="0" borderId="33" xfId="0" applyNumberFormat="1" applyFont="1" applyBorder="1" applyAlignment="1">
      <alignment horizontal="center" vertical="center" wrapText="1"/>
    </xf>
    <xf numFmtId="165" fontId="36" fillId="0" borderId="55" xfId="0" applyNumberFormat="1" applyFont="1" applyBorder="1" applyAlignment="1">
      <alignment horizontal="center" vertical="center" wrapText="1"/>
    </xf>
    <xf numFmtId="165" fontId="36" fillId="0" borderId="56" xfId="0" applyNumberFormat="1" applyFont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left" vertical="center" wrapText="1"/>
    </xf>
    <xf numFmtId="165" fontId="2" fillId="3" borderId="4" xfId="0" applyNumberFormat="1" applyFont="1" applyFill="1" applyBorder="1" applyAlignment="1">
      <alignment wrapText="1"/>
    </xf>
    <xf numFmtId="165" fontId="2" fillId="3" borderId="52" xfId="0" applyNumberFormat="1" applyFont="1" applyFill="1" applyBorder="1" applyAlignment="1">
      <alignment wrapText="1"/>
    </xf>
    <xf numFmtId="0" fontId="39" fillId="0" borderId="59" xfId="0" applyFont="1" applyBorder="1" applyAlignment="1">
      <alignment horizontal="left" vertical="center" wrapText="1"/>
    </xf>
    <xf numFmtId="165" fontId="39" fillId="0" borderId="42" xfId="0" applyNumberFormat="1" applyFont="1" applyBorder="1" applyAlignment="1">
      <alignment horizontal="center" vertical="center" wrapText="1"/>
    </xf>
    <xf numFmtId="0" fontId="55" fillId="0" borderId="59" xfId="0" applyFont="1" applyBorder="1" applyAlignment="1">
      <alignment horizontal="left" vertical="center" wrapText="1"/>
    </xf>
    <xf numFmtId="0" fontId="57" fillId="0" borderId="59" xfId="0" applyFont="1" applyBorder="1" applyAlignment="1">
      <alignment horizontal="left" vertical="center" wrapText="1"/>
    </xf>
    <xf numFmtId="0" fontId="57" fillId="3" borderId="59" xfId="0" applyFont="1" applyFill="1" applyBorder="1" applyAlignment="1">
      <alignment horizontal="left" vertical="center" wrapText="1"/>
    </xf>
    <xf numFmtId="165" fontId="57" fillId="3" borderId="49" xfId="0" applyNumberFormat="1" applyFont="1" applyFill="1" applyBorder="1" applyAlignment="1">
      <alignment horizontal="center" vertical="center" wrapText="1"/>
    </xf>
    <xf numFmtId="165" fontId="57" fillId="3" borderId="10" xfId="0" applyNumberFormat="1" applyFont="1" applyFill="1" applyBorder="1" applyAlignment="1">
      <alignment horizontal="center" vertical="center" wrapText="1"/>
    </xf>
    <xf numFmtId="165" fontId="57" fillId="3" borderId="18" xfId="0" applyNumberFormat="1" applyFont="1" applyFill="1" applyBorder="1" applyAlignment="1">
      <alignment horizontal="center" vertical="center" wrapText="1"/>
    </xf>
    <xf numFmtId="165" fontId="57" fillId="3" borderId="1" xfId="0" applyNumberFormat="1" applyFont="1" applyFill="1" applyBorder="1" applyAlignment="1">
      <alignment horizontal="center" vertical="center" wrapText="1"/>
    </xf>
    <xf numFmtId="0" fontId="39" fillId="0" borderId="18" xfId="0" applyFont="1" applyBorder="1" applyAlignment="1">
      <alignment horizontal="left" vertical="center" wrapText="1"/>
    </xf>
    <xf numFmtId="0" fontId="39" fillId="0" borderId="18" xfId="0" applyFont="1" applyBorder="1" applyAlignment="1">
      <alignment horizontal="left" vertical="center"/>
    </xf>
    <xf numFmtId="165" fontId="39" fillId="0" borderId="49" xfId="0" applyNumberFormat="1" applyFont="1" applyBorder="1" applyAlignment="1">
      <alignment horizontal="center" vertical="center"/>
    </xf>
    <xf numFmtId="0" fontId="41" fillId="0" borderId="18" xfId="0" applyFont="1" applyBorder="1" applyAlignment="1">
      <alignment horizontal="left" vertical="center" wrapText="1"/>
    </xf>
    <xf numFmtId="0" fontId="52" fillId="3" borderId="49" xfId="0" applyFont="1" applyFill="1" applyBorder="1" applyAlignment="1">
      <alignment horizontal="left" vertical="center" wrapText="1"/>
    </xf>
    <xf numFmtId="165" fontId="52" fillId="3" borderId="49" xfId="0" applyNumberFormat="1" applyFont="1" applyFill="1" applyBorder="1" applyAlignment="1">
      <alignment vertical="center" wrapText="1"/>
    </xf>
    <xf numFmtId="165" fontId="52" fillId="3" borderId="10" xfId="0" applyNumberFormat="1" applyFont="1" applyFill="1" applyBorder="1" applyAlignment="1">
      <alignment vertical="center" wrapText="1"/>
    </xf>
    <xf numFmtId="165" fontId="52" fillId="3" borderId="18" xfId="0" applyNumberFormat="1" applyFont="1" applyFill="1" applyBorder="1" applyAlignment="1">
      <alignment vertical="center" wrapText="1"/>
    </xf>
    <xf numFmtId="165" fontId="52" fillId="3" borderId="1" xfId="0" applyNumberFormat="1" applyFont="1" applyFill="1" applyBorder="1" applyAlignment="1">
      <alignment vertical="center" wrapText="1"/>
    </xf>
    <xf numFmtId="165" fontId="52" fillId="3" borderId="4" xfId="0" applyNumberFormat="1" applyFont="1" applyFill="1" applyBorder="1" applyAlignment="1">
      <alignment vertical="center" wrapText="1"/>
    </xf>
    <xf numFmtId="165" fontId="52" fillId="3" borderId="51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60" xfId="0" applyFont="1" applyBorder="1" applyAlignment="1">
      <alignment horizontal="center" vertical="center" wrapText="1"/>
    </xf>
    <xf numFmtId="0" fontId="59" fillId="0" borderId="0" xfId="0" applyFont="1" applyFill="1" applyBorder="1" applyAlignment="1">
      <alignment wrapText="1"/>
    </xf>
    <xf numFmtId="0" fontId="59" fillId="0" borderId="0" xfId="0" applyFont="1" applyAlignment="1">
      <alignment wrapText="1"/>
    </xf>
    <xf numFmtId="165" fontId="55" fillId="0" borderId="51" xfId="0" applyNumberFormat="1" applyFont="1" applyBorder="1" applyAlignment="1">
      <alignment horizontal="center" vertical="center" wrapText="1"/>
    </xf>
    <xf numFmtId="0" fontId="0" fillId="3" borderId="42" xfId="0" applyFill="1" applyBorder="1" applyAlignment="1">
      <alignment horizontal="left" wrapText="1"/>
    </xf>
    <xf numFmtId="165" fontId="0" fillId="3" borderId="42" xfId="0" applyNumberFormat="1" applyFill="1" applyBorder="1" applyAlignment="1">
      <alignment wrapText="1"/>
    </xf>
    <xf numFmtId="165" fontId="0" fillId="3" borderId="46" xfId="0" applyNumberFormat="1" applyFill="1" applyBorder="1" applyAlignment="1">
      <alignment wrapText="1"/>
    </xf>
    <xf numFmtId="165" fontId="0" fillId="3" borderId="47" xfId="0" applyNumberFormat="1" applyFill="1" applyBorder="1" applyAlignment="1">
      <alignment wrapText="1"/>
    </xf>
    <xf numFmtId="165" fontId="0" fillId="3" borderId="3" xfId="0" applyNumberFormat="1" applyFill="1" applyBorder="1" applyAlignment="1">
      <alignment wrapText="1"/>
    </xf>
    <xf numFmtId="165" fontId="41" fillId="0" borderId="42" xfId="0" applyNumberFormat="1" applyFont="1" applyFill="1" applyBorder="1" applyAlignment="1">
      <alignment horizontal="left" vertical="center" wrapText="1"/>
    </xf>
    <xf numFmtId="165" fontId="41" fillId="0" borderId="49" xfId="0" applyNumberFormat="1" applyFont="1" applyFill="1" applyBorder="1" applyAlignment="1">
      <alignment horizontal="center" vertical="center" wrapText="1"/>
    </xf>
    <xf numFmtId="165" fontId="41" fillId="0" borderId="10" xfId="0" applyNumberFormat="1" applyFont="1" applyFill="1" applyBorder="1" applyAlignment="1">
      <alignment horizontal="center" wrapText="1"/>
    </xf>
    <xf numFmtId="165" fontId="41" fillId="0" borderId="18" xfId="0" applyNumberFormat="1" applyFont="1" applyFill="1" applyBorder="1" applyAlignment="1">
      <alignment horizontal="center" wrapText="1"/>
    </xf>
    <xf numFmtId="165" fontId="41" fillId="0" borderId="52" xfId="0" applyNumberFormat="1" applyFont="1" applyFill="1" applyBorder="1" applyAlignment="1">
      <alignment horizontal="center" wrapText="1"/>
    </xf>
    <xf numFmtId="165" fontId="41" fillId="0" borderId="5" xfId="0" applyNumberFormat="1" applyFont="1" applyFill="1" applyBorder="1" applyAlignment="1">
      <alignment horizontal="center" wrapText="1"/>
    </xf>
    <xf numFmtId="165" fontId="41" fillId="0" borderId="51" xfId="0" applyNumberFormat="1" applyFont="1" applyFill="1" applyBorder="1" applyAlignment="1">
      <alignment horizontal="center" wrapText="1"/>
    </xf>
    <xf numFmtId="165" fontId="41" fillId="0" borderId="1" xfId="0" applyNumberFormat="1" applyFont="1" applyFill="1" applyBorder="1" applyAlignment="1">
      <alignment horizontal="center" wrapText="1"/>
    </xf>
    <xf numFmtId="165" fontId="41" fillId="0" borderId="4" xfId="0" applyNumberFormat="1" applyFont="1" applyFill="1" applyBorder="1" applyAlignment="1">
      <alignment horizontal="center" wrapText="1"/>
    </xf>
    <xf numFmtId="165" fontId="41" fillId="3" borderId="49" xfId="0" applyNumberFormat="1" applyFont="1" applyFill="1" applyBorder="1" applyAlignment="1">
      <alignment horizontal="left" vertical="center" wrapText="1"/>
    </xf>
    <xf numFmtId="165" fontId="41" fillId="3" borderId="54" xfId="0" applyNumberFormat="1" applyFont="1" applyFill="1" applyBorder="1" applyAlignment="1">
      <alignment horizontal="center" vertical="center" wrapText="1"/>
    </xf>
    <xf numFmtId="165" fontId="41" fillId="3" borderId="55" xfId="0" applyNumberFormat="1" applyFont="1" applyFill="1" applyBorder="1" applyAlignment="1">
      <alignment horizontal="center" wrapText="1"/>
    </xf>
    <xf numFmtId="165" fontId="41" fillId="3" borderId="47" xfId="0" applyNumberFormat="1" applyFont="1" applyFill="1" applyBorder="1" applyAlignment="1">
      <alignment horizontal="center" wrapText="1"/>
    </xf>
    <xf numFmtId="165" fontId="41" fillId="3" borderId="48" xfId="0" applyNumberFormat="1" applyFont="1" applyFill="1" applyBorder="1" applyAlignment="1">
      <alignment horizontal="center" wrapText="1"/>
    </xf>
    <xf numFmtId="165" fontId="41" fillId="3" borderId="0" xfId="0" applyNumberFormat="1" applyFont="1" applyFill="1" applyBorder="1" applyAlignment="1">
      <alignment horizontal="center" wrapText="1"/>
    </xf>
    <xf numFmtId="165" fontId="41" fillId="3" borderId="56" xfId="0" applyNumberFormat="1" applyFont="1" applyFill="1" applyBorder="1" applyAlignment="1">
      <alignment horizontal="center" wrapText="1"/>
    </xf>
    <xf numFmtId="165" fontId="41" fillId="3" borderId="53" xfId="0" applyNumberFormat="1" applyFont="1" applyFill="1" applyBorder="1" applyAlignment="1">
      <alignment horizontal="center" wrapText="1"/>
    </xf>
    <xf numFmtId="165" fontId="41" fillId="3" borderId="2" xfId="0" applyNumberFormat="1" applyFont="1" applyFill="1" applyBorder="1" applyAlignment="1">
      <alignment horizontal="center" wrapText="1"/>
    </xf>
    <xf numFmtId="165" fontId="41" fillId="3" borderId="61" xfId="0" applyNumberFormat="1" applyFont="1" applyFill="1" applyBorder="1" applyAlignment="1">
      <alignment horizontal="center" wrapText="1"/>
    </xf>
    <xf numFmtId="165" fontId="41" fillId="3" borderId="45" xfId="0" applyNumberFormat="1" applyFont="1" applyFill="1" applyBorder="1" applyAlignment="1">
      <alignment horizontal="center" wrapText="1"/>
    </xf>
    <xf numFmtId="0" fontId="59" fillId="3" borderId="0" xfId="0" applyFont="1" applyFill="1" applyAlignment="1">
      <alignment wrapText="1"/>
    </xf>
    <xf numFmtId="0" fontId="39" fillId="0" borderId="49" xfId="0" applyFont="1" applyBorder="1" applyAlignment="1">
      <alignment horizontal="left" vertical="center" wrapText="1"/>
    </xf>
    <xf numFmtId="0" fontId="41" fillId="0" borderId="59" xfId="0" applyFont="1" applyBorder="1" applyAlignment="1">
      <alignment horizontal="left" vertical="center" wrapText="1"/>
    </xf>
    <xf numFmtId="165" fontId="3" fillId="3" borderId="52" xfId="0" applyNumberFormat="1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65" fontId="6" fillId="0" borderId="62" xfId="0" applyNumberFormat="1" applyFont="1" applyFill="1" applyBorder="1" applyAlignment="1">
      <alignment horizontal="center" vertical="center" wrapText="1"/>
    </xf>
    <xf numFmtId="165" fontId="6" fillId="0" borderId="46" xfId="0" applyNumberFormat="1" applyFont="1" applyFill="1" applyBorder="1" applyAlignment="1">
      <alignment horizontal="center" vertical="center" wrapText="1"/>
    </xf>
    <xf numFmtId="165" fontId="6" fillId="0" borderId="47" xfId="0" applyNumberFormat="1" applyFont="1" applyFill="1" applyBorder="1" applyAlignment="1">
      <alignment horizontal="center" vertical="center" wrapText="1"/>
    </xf>
    <xf numFmtId="165" fontId="6" fillId="0" borderId="46" xfId="0" applyNumberFormat="1" applyFont="1" applyBorder="1" applyAlignment="1">
      <alignment horizontal="center" vertical="center" wrapText="1"/>
    </xf>
    <xf numFmtId="165" fontId="6" fillId="0" borderId="47" xfId="0" applyNumberFormat="1" applyFont="1" applyBorder="1" applyAlignment="1">
      <alignment horizontal="center" vertical="center" wrapText="1"/>
    </xf>
    <xf numFmtId="165" fontId="6" fillId="0" borderId="44" xfId="0" applyNumberFormat="1" applyFont="1" applyBorder="1" applyAlignment="1">
      <alignment horizontal="center" vertical="center" wrapText="1"/>
    </xf>
    <xf numFmtId="165" fontId="6" fillId="0" borderId="43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5" fontId="6" fillId="0" borderId="43" xfId="0" applyNumberFormat="1" applyFont="1" applyFill="1" applyBorder="1" applyAlignment="1">
      <alignment horizontal="center" vertical="center" wrapText="1"/>
    </xf>
    <xf numFmtId="165" fontId="6" fillId="0" borderId="50" xfId="0" applyNumberFormat="1" applyFont="1" applyBorder="1" applyAlignment="1">
      <alignment horizontal="center" vertical="center" wrapText="1"/>
    </xf>
    <xf numFmtId="165" fontId="6" fillId="0" borderId="45" xfId="0" applyNumberFormat="1" applyFont="1" applyBorder="1" applyAlignment="1">
      <alignment horizontal="center" vertical="center" wrapText="1"/>
    </xf>
    <xf numFmtId="165" fontId="6" fillId="0" borderId="63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52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165" fontId="6" fillId="0" borderId="5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50" xfId="0" applyNumberFormat="1" applyFont="1" applyFill="1" applyBorder="1" applyAlignment="1">
      <alignment horizontal="center" vertical="center" wrapText="1"/>
    </xf>
    <xf numFmtId="165" fontId="6" fillId="0" borderId="64" xfId="0" applyNumberFormat="1" applyFont="1" applyFill="1" applyBorder="1" applyAlignment="1">
      <alignment horizontal="center" vertical="center" wrapText="1"/>
    </xf>
    <xf numFmtId="165" fontId="6" fillId="0" borderId="65" xfId="0" applyNumberFormat="1" applyFont="1" applyFill="1" applyBorder="1" applyAlignment="1">
      <alignment horizontal="center" vertical="center" wrapText="1"/>
    </xf>
    <xf numFmtId="165" fontId="6" fillId="0" borderId="66" xfId="0" applyNumberFormat="1" applyFont="1" applyBorder="1" applyAlignment="1">
      <alignment horizontal="center" vertical="center" wrapText="1"/>
    </xf>
    <xf numFmtId="165" fontId="6" fillId="0" borderId="67" xfId="0" applyNumberFormat="1" applyFont="1" applyBorder="1" applyAlignment="1">
      <alignment horizontal="center" vertical="center" wrapText="1"/>
    </xf>
    <xf numFmtId="165" fontId="6" fillId="0" borderId="68" xfId="0" applyNumberFormat="1" applyFont="1" applyBorder="1" applyAlignment="1">
      <alignment horizontal="center" vertical="center" wrapText="1"/>
    </xf>
    <xf numFmtId="165" fontId="6" fillId="0" borderId="69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 wrapText="1"/>
    </xf>
    <xf numFmtId="165" fontId="6" fillId="0" borderId="70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5" fontId="6" fillId="0" borderId="71" xfId="0" applyNumberFormat="1" applyFont="1" applyBorder="1" applyAlignment="1">
      <alignment horizontal="center" vertical="center" wrapText="1"/>
    </xf>
    <xf numFmtId="165" fontId="6" fillId="0" borderId="72" xfId="0" applyNumberFormat="1" applyFont="1" applyFill="1" applyBorder="1" applyAlignment="1">
      <alignment horizontal="center" vertical="center" wrapText="1"/>
    </xf>
    <xf numFmtId="165" fontId="6" fillId="0" borderId="55" xfId="0" applyNumberFormat="1" applyFont="1" applyFill="1" applyBorder="1" applyAlignment="1">
      <alignment horizontal="center" vertical="center" wrapText="1"/>
    </xf>
    <xf numFmtId="165" fontId="6" fillId="0" borderId="61" xfId="0" applyNumberFormat="1" applyFont="1" applyFill="1" applyBorder="1" applyAlignment="1">
      <alignment horizontal="center" vertical="center" wrapText="1"/>
    </xf>
    <xf numFmtId="165" fontId="6" fillId="0" borderId="21" xfId="0" applyNumberFormat="1" applyFont="1" applyBorder="1" applyAlignment="1">
      <alignment horizontal="center" vertical="center" wrapText="1"/>
    </xf>
    <xf numFmtId="165" fontId="6" fillId="0" borderId="33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165" fontId="6" fillId="0" borderId="53" xfId="0" applyNumberFormat="1" applyFont="1" applyFill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165" fontId="3" fillId="0" borderId="73" xfId="0" applyNumberFormat="1" applyFont="1" applyFill="1" applyBorder="1" applyAlignment="1">
      <alignment horizontal="center" vertical="center" wrapText="1"/>
    </xf>
    <xf numFmtId="165" fontId="3" fillId="0" borderId="74" xfId="0" applyNumberFormat="1" applyFont="1" applyFill="1" applyBorder="1" applyAlignment="1">
      <alignment horizontal="center" vertical="center" wrapText="1"/>
    </xf>
    <xf numFmtId="165" fontId="3" fillId="0" borderId="75" xfId="0" applyNumberFormat="1" applyFont="1" applyFill="1" applyBorder="1" applyAlignment="1">
      <alignment horizontal="center" vertical="center" wrapText="1"/>
    </xf>
    <xf numFmtId="165" fontId="3" fillId="0" borderId="76" xfId="0" applyNumberFormat="1" applyFont="1" applyFill="1" applyBorder="1" applyAlignment="1">
      <alignment horizontal="center" vertical="center" wrapText="1"/>
    </xf>
    <xf numFmtId="165" fontId="3" fillId="0" borderId="77" xfId="0" applyNumberFormat="1" applyFont="1" applyFill="1" applyBorder="1" applyAlignment="1">
      <alignment horizontal="center" vertical="center" wrapText="1"/>
    </xf>
    <xf numFmtId="165" fontId="3" fillId="0" borderId="78" xfId="0" applyNumberFormat="1" applyFont="1" applyFill="1" applyBorder="1" applyAlignment="1">
      <alignment horizontal="center" vertical="center" wrapText="1"/>
    </xf>
    <xf numFmtId="165" fontId="3" fillId="0" borderId="79" xfId="0" applyNumberFormat="1" applyFont="1" applyFill="1" applyBorder="1" applyAlignment="1">
      <alignment horizontal="center" vertical="center" wrapText="1"/>
    </xf>
    <xf numFmtId="165" fontId="3" fillId="0" borderId="80" xfId="0" applyNumberFormat="1" applyFont="1" applyFill="1" applyBorder="1" applyAlignment="1">
      <alignment horizontal="center" vertical="center" wrapText="1"/>
    </xf>
    <xf numFmtId="0" fontId="41" fillId="3" borderId="49" xfId="0" applyFont="1" applyFill="1" applyBorder="1" applyAlignment="1">
      <alignment horizontal="left" vertical="center" wrapText="1"/>
    </xf>
    <xf numFmtId="165" fontId="3" fillId="3" borderId="4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55" fillId="0" borderId="49" xfId="0" applyFont="1" applyBorder="1" applyAlignment="1">
      <alignment horizontal="left" vertical="center" wrapText="1"/>
    </xf>
    <xf numFmtId="0" fontId="57" fillId="0" borderId="49" xfId="0" applyFont="1" applyBorder="1" applyAlignment="1">
      <alignment horizontal="left" vertical="center" wrapText="1"/>
    </xf>
    <xf numFmtId="0" fontId="57" fillId="3" borderId="5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165" fontId="41" fillId="4" borderId="49" xfId="0" applyNumberFormat="1" applyFont="1" applyFill="1" applyBorder="1" applyAlignment="1">
      <alignment horizontal="left" vertical="center" wrapText="1"/>
    </xf>
    <xf numFmtId="165" fontId="57" fillId="4" borderId="49" xfId="0" applyNumberFormat="1" applyFont="1" applyFill="1" applyBorder="1" applyAlignment="1">
      <alignment horizontal="center" vertical="center"/>
    </xf>
    <xf numFmtId="165" fontId="41" fillId="4" borderId="10" xfId="0" applyNumberFormat="1" applyFont="1" applyFill="1" applyBorder="1" applyAlignment="1">
      <alignment horizontal="center" vertical="center" wrapText="1"/>
    </xf>
    <xf numFmtId="165" fontId="41" fillId="4" borderId="18" xfId="0" applyNumberFormat="1" applyFont="1" applyFill="1" applyBorder="1" applyAlignment="1">
      <alignment horizontal="center" vertical="center" wrapText="1"/>
    </xf>
    <xf numFmtId="165" fontId="41" fillId="4" borderId="1" xfId="0" applyNumberFormat="1" applyFont="1" applyFill="1" applyBorder="1" applyAlignment="1">
      <alignment horizontal="center" vertical="center" wrapText="1"/>
    </xf>
    <xf numFmtId="0" fontId="0" fillId="3" borderId="49" xfId="0" applyFill="1" applyBorder="1" applyAlignment="1">
      <alignment horizontal="left" wrapText="1"/>
    </xf>
    <xf numFmtId="165" fontId="0" fillId="3" borderId="49" xfId="0" applyNumberFormat="1" applyFill="1" applyBorder="1" applyAlignment="1">
      <alignment wrapText="1"/>
    </xf>
    <xf numFmtId="165" fontId="0" fillId="3" borderId="10" xfId="0" applyNumberFormat="1" applyFill="1" applyBorder="1" applyAlignment="1">
      <alignment wrapText="1"/>
    </xf>
    <xf numFmtId="165" fontId="0" fillId="3" borderId="18" xfId="0" applyNumberFormat="1" applyFill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0" fontId="60" fillId="3" borderId="49" xfId="0" applyFont="1" applyFill="1" applyBorder="1" applyAlignment="1">
      <alignment horizontal="left" vertical="center" wrapText="1"/>
    </xf>
    <xf numFmtId="165" fontId="0" fillId="3" borderId="49" xfId="0" applyNumberFormat="1" applyFill="1" applyBorder="1" applyAlignment="1">
      <alignment horizontal="center" vertical="center" wrapText="1"/>
    </xf>
    <xf numFmtId="165" fontId="0" fillId="3" borderId="10" xfId="0" applyNumberFormat="1" applyFill="1" applyBorder="1" applyAlignment="1">
      <alignment horizontal="center" vertical="center" wrapText="1"/>
    </xf>
    <xf numFmtId="165" fontId="0" fillId="3" borderId="18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5" fontId="53" fillId="0" borderId="49" xfId="0" applyNumberFormat="1" applyFont="1" applyBorder="1" applyAlignment="1">
      <alignment horizontal="center" wrapText="1"/>
    </xf>
    <xf numFmtId="165" fontId="53" fillId="0" borderId="10" xfId="0" applyNumberFormat="1" applyFont="1" applyBorder="1" applyAlignment="1">
      <alignment horizontal="center" wrapText="1"/>
    </xf>
    <xf numFmtId="165" fontId="53" fillId="0" borderId="18" xfId="0" applyNumberFormat="1" applyFont="1" applyBorder="1" applyAlignment="1">
      <alignment horizontal="center" wrapText="1"/>
    </xf>
    <xf numFmtId="165" fontId="53" fillId="0" borderId="1" xfId="0" applyNumberFormat="1" applyFont="1" applyBorder="1" applyAlignment="1">
      <alignment horizontal="center" wrapText="1"/>
    </xf>
    <xf numFmtId="165" fontId="41" fillId="0" borderId="49" xfId="0" applyNumberFormat="1" applyFont="1" applyBorder="1" applyAlignment="1">
      <alignment horizontal="left" vertical="center" wrapText="1"/>
    </xf>
    <xf numFmtId="165" fontId="41" fillId="0" borderId="49" xfId="0" applyNumberFormat="1" applyFont="1" applyBorder="1" applyAlignment="1">
      <alignment horizontal="center" wrapText="1"/>
    </xf>
    <xf numFmtId="165" fontId="41" fillId="0" borderId="10" xfId="0" applyNumberFormat="1" applyFont="1" applyBorder="1" applyAlignment="1">
      <alignment horizontal="center" wrapText="1"/>
    </xf>
    <xf numFmtId="165" fontId="41" fillId="0" borderId="18" xfId="0" applyNumberFormat="1" applyFont="1" applyBorder="1" applyAlignment="1">
      <alignment horizontal="center" wrapText="1"/>
    </xf>
    <xf numFmtId="165" fontId="41" fillId="0" borderId="1" xfId="0" applyNumberFormat="1" applyFont="1" applyBorder="1" applyAlignment="1">
      <alignment horizontal="center" wrapText="1"/>
    </xf>
    <xf numFmtId="165" fontId="57" fillId="0" borderId="1" xfId="0" applyNumberFormat="1" applyFont="1" applyBorder="1" applyAlignment="1">
      <alignment horizontal="center" vertical="center"/>
    </xf>
    <xf numFmtId="0" fontId="6" fillId="3" borderId="49" xfId="0" applyFont="1" applyFill="1" applyBorder="1" applyAlignment="1">
      <alignment horizontal="left" vertical="center" wrapText="1"/>
    </xf>
    <xf numFmtId="165" fontId="40" fillId="3" borderId="49" xfId="0" applyNumberFormat="1" applyFont="1" applyFill="1" applyBorder="1" applyAlignment="1">
      <alignment horizontal="center" vertical="center" wrapText="1"/>
    </xf>
    <xf numFmtId="165" fontId="40" fillId="3" borderId="10" xfId="0" applyNumberFormat="1" applyFont="1" applyFill="1" applyBorder="1" applyAlignment="1">
      <alignment horizontal="center" vertical="center" wrapText="1"/>
    </xf>
    <xf numFmtId="165" fontId="40" fillId="3" borderId="18" xfId="0" applyNumberFormat="1" applyFont="1" applyFill="1" applyBorder="1" applyAlignment="1">
      <alignment horizontal="center" vertical="center" wrapText="1"/>
    </xf>
    <xf numFmtId="165" fontId="40" fillId="3" borderId="1" xfId="0" applyNumberFormat="1" applyFont="1" applyFill="1" applyBorder="1" applyAlignment="1">
      <alignment horizontal="center" vertical="center" wrapText="1"/>
    </xf>
    <xf numFmtId="165" fontId="61" fillId="3" borderId="1" xfId="0" applyNumberFormat="1" applyFont="1" applyFill="1" applyBorder="1" applyAlignment="1">
      <alignment horizontal="center" vertical="center"/>
    </xf>
    <xf numFmtId="0" fontId="55" fillId="0" borderId="1" xfId="0" applyFont="1" applyBorder="1" applyAlignment="1">
      <alignment horizontal="left" vertical="center"/>
    </xf>
    <xf numFmtId="0" fontId="55" fillId="0" borderId="4" xfId="0" applyFont="1" applyBorder="1" applyAlignment="1">
      <alignment horizontal="left" vertical="center"/>
    </xf>
    <xf numFmtId="165" fontId="54" fillId="0" borderId="49" xfId="2" applyNumberFormat="1" applyFont="1" applyBorder="1" applyAlignment="1">
      <alignment horizontal="center" vertical="center" wrapText="1"/>
    </xf>
    <xf numFmtId="165" fontId="62" fillId="0" borderId="14" xfId="2" applyNumberFormat="1" applyFont="1" applyBorder="1" applyAlignment="1">
      <alignment horizontal="center" vertical="center" wrapText="1"/>
    </xf>
    <xf numFmtId="165" fontId="62" fillId="0" borderId="81" xfId="2" applyNumberFormat="1" applyFont="1" applyBorder="1" applyAlignment="1">
      <alignment horizontal="center" vertical="center" wrapText="1"/>
    </xf>
    <xf numFmtId="165" fontId="62" fillId="0" borderId="68" xfId="2" applyNumberFormat="1" applyFont="1" applyBorder="1" applyAlignment="1">
      <alignment horizontal="center" vertical="center" wrapText="1"/>
    </xf>
    <xf numFmtId="165" fontId="62" fillId="0" borderId="82" xfId="2" applyNumberFormat="1" applyFont="1" applyBorder="1" applyAlignment="1">
      <alignment horizontal="center" vertical="center" wrapText="1"/>
    </xf>
    <xf numFmtId="165" fontId="62" fillId="0" borderId="6" xfId="2" applyNumberFormat="1" applyFont="1" applyBorder="1" applyAlignment="1">
      <alignment horizontal="center" vertical="center" wrapText="1"/>
    </xf>
    <xf numFmtId="165" fontId="62" fillId="0" borderId="83" xfId="2" applyNumberFormat="1" applyFont="1" applyBorder="1" applyAlignment="1">
      <alignment horizontal="center" vertical="center" wrapText="1"/>
    </xf>
    <xf numFmtId="165" fontId="37" fillId="0" borderId="49" xfId="4" applyNumberFormat="1" applyFont="1" applyBorder="1" applyAlignment="1">
      <alignment horizontal="center" vertical="center" wrapText="1"/>
    </xf>
    <xf numFmtId="165" fontId="39" fillId="0" borderId="10" xfId="4" applyNumberFormat="1" applyFont="1" applyBorder="1" applyAlignment="1">
      <alignment horizontal="center" vertical="center" wrapText="1"/>
    </xf>
    <xf numFmtId="165" fontId="39" fillId="0" borderId="4" xfId="4" applyNumberFormat="1" applyFont="1" applyBorder="1" applyAlignment="1">
      <alignment horizontal="center" vertical="center" wrapText="1"/>
    </xf>
    <xf numFmtId="165" fontId="39" fillId="0" borderId="51" xfId="4" applyNumberFormat="1" applyFont="1" applyBorder="1" applyAlignment="1">
      <alignment horizontal="center" vertical="center" wrapText="1"/>
    </xf>
    <xf numFmtId="165" fontId="39" fillId="0" borderId="52" xfId="4" applyNumberFormat="1" applyFont="1" applyBorder="1" applyAlignment="1">
      <alignment horizontal="center" vertical="center" wrapText="1"/>
    </xf>
    <xf numFmtId="165" fontId="39" fillId="0" borderId="5" xfId="4" applyNumberFormat="1" applyFont="1" applyBorder="1" applyAlignment="1">
      <alignment horizontal="center" vertical="center" wrapText="1"/>
    </xf>
    <xf numFmtId="165" fontId="39" fillId="0" borderId="18" xfId="4" applyNumberFormat="1" applyFont="1" applyBorder="1" applyAlignment="1">
      <alignment horizontal="center" vertical="center" wrapText="1"/>
    </xf>
    <xf numFmtId="165" fontId="39" fillId="0" borderId="1" xfId="4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165" fontId="39" fillId="0" borderId="59" xfId="0" applyNumberFormat="1" applyFont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 vertical="center"/>
    </xf>
    <xf numFmtId="0" fontId="41" fillId="0" borderId="49" xfId="0" applyFont="1" applyBorder="1" applyAlignment="1">
      <alignment horizontal="left" vertical="center" wrapText="1"/>
    </xf>
    <xf numFmtId="165" fontId="36" fillId="0" borderId="5" xfId="0" applyNumberFormat="1" applyFont="1" applyBorder="1" applyAlignment="1">
      <alignment horizontal="center" vertical="center" wrapText="1"/>
    </xf>
    <xf numFmtId="0" fontId="44" fillId="3" borderId="49" xfId="0" applyFont="1" applyFill="1" applyBorder="1" applyAlignment="1">
      <alignment horizontal="left" vertical="center" wrapText="1"/>
    </xf>
    <xf numFmtId="165" fontId="3" fillId="3" borderId="10" xfId="0" applyNumberFormat="1" applyFont="1" applyFill="1" applyBorder="1" applyAlignment="1">
      <alignment wrapText="1"/>
    </xf>
    <xf numFmtId="165" fontId="44" fillId="3" borderId="10" xfId="0" applyNumberFormat="1" applyFont="1" applyFill="1" applyBorder="1" applyAlignment="1">
      <alignment wrapText="1"/>
    </xf>
    <xf numFmtId="165" fontId="44" fillId="3" borderId="18" xfId="0" applyNumberFormat="1" applyFont="1" applyFill="1" applyBorder="1" applyAlignment="1">
      <alignment wrapText="1"/>
    </xf>
    <xf numFmtId="165" fontId="44" fillId="3" borderId="5" xfId="0" applyNumberFormat="1" applyFont="1" applyFill="1" applyBorder="1" applyAlignment="1">
      <alignment wrapText="1"/>
    </xf>
    <xf numFmtId="165" fontId="44" fillId="3" borderId="4" xfId="0" applyNumberFormat="1" applyFont="1" applyFill="1" applyBorder="1" applyAlignment="1">
      <alignment wrapText="1"/>
    </xf>
    <xf numFmtId="165" fontId="44" fillId="3" borderId="51" xfId="0" applyNumberFormat="1" applyFont="1" applyFill="1" applyBorder="1" applyAlignment="1">
      <alignment wrapText="1"/>
    </xf>
    <xf numFmtId="165" fontId="44" fillId="3" borderId="52" xfId="0" applyNumberFormat="1" applyFont="1" applyFill="1" applyBorder="1" applyAlignment="1">
      <alignment wrapText="1"/>
    </xf>
    <xf numFmtId="165" fontId="1" fillId="0" borderId="18" xfId="0" applyNumberFormat="1" applyFont="1" applyBorder="1" applyAlignment="1">
      <alignment horizontal="center" vertical="center" wrapText="1"/>
    </xf>
    <xf numFmtId="0" fontId="36" fillId="3" borderId="49" xfId="0" applyFont="1" applyFill="1" applyBorder="1" applyAlignment="1">
      <alignment horizontal="left" wrapText="1"/>
    </xf>
    <xf numFmtId="165" fontId="44" fillId="3" borderId="49" xfId="0" applyNumberFormat="1" applyFont="1" applyFill="1" applyBorder="1" applyAlignment="1">
      <alignment wrapText="1"/>
    </xf>
    <xf numFmtId="165" fontId="36" fillId="3" borderId="10" xfId="0" applyNumberFormat="1" applyFont="1" applyFill="1" applyBorder="1" applyAlignment="1">
      <alignment wrapText="1"/>
    </xf>
    <xf numFmtId="165" fontId="36" fillId="3" borderId="18" xfId="0" applyNumberFormat="1" applyFont="1" applyFill="1" applyBorder="1" applyAlignment="1">
      <alignment wrapText="1"/>
    </xf>
    <xf numFmtId="165" fontId="36" fillId="3" borderId="4" xfId="0" applyNumberFormat="1" applyFont="1" applyFill="1" applyBorder="1" applyAlignment="1">
      <alignment wrapText="1"/>
    </xf>
    <xf numFmtId="165" fontId="36" fillId="3" borderId="51" xfId="0" applyNumberFormat="1" applyFont="1" applyFill="1" applyBorder="1" applyAlignment="1">
      <alignment wrapText="1"/>
    </xf>
    <xf numFmtId="165" fontId="36" fillId="3" borderId="1" xfId="0" applyNumberFormat="1" applyFont="1" applyFill="1" applyBorder="1" applyAlignment="1">
      <alignment wrapText="1"/>
    </xf>
    <xf numFmtId="165" fontId="36" fillId="3" borderId="52" xfId="0" applyNumberFormat="1" applyFont="1" applyFill="1" applyBorder="1" applyAlignment="1">
      <alignment wrapText="1"/>
    </xf>
    <xf numFmtId="0" fontId="55" fillId="0" borderId="18" xfId="0" applyFont="1" applyBorder="1" applyAlignment="1">
      <alignment horizontal="left" vertical="center" wrapText="1"/>
    </xf>
    <xf numFmtId="0" fontId="41" fillId="3" borderId="52" xfId="0" applyFont="1" applyFill="1" applyBorder="1" applyAlignment="1">
      <alignment horizontal="left" vertical="center" wrapText="1"/>
    </xf>
    <xf numFmtId="165" fontId="41" fillId="3" borderId="49" xfId="0" applyNumberFormat="1" applyFont="1" applyFill="1" applyBorder="1" applyAlignment="1">
      <alignment horizontal="center" vertical="center" wrapText="1"/>
    </xf>
    <xf numFmtId="165" fontId="41" fillId="3" borderId="10" xfId="0" applyNumberFormat="1" applyFont="1" applyFill="1" applyBorder="1" applyAlignment="1">
      <alignment horizontal="center" vertical="center" wrapText="1"/>
    </xf>
    <xf numFmtId="165" fontId="41" fillId="3" borderId="4" xfId="0" applyNumberFormat="1" applyFont="1" applyFill="1" applyBorder="1" applyAlignment="1">
      <alignment horizontal="center" vertical="center" wrapText="1"/>
    </xf>
    <xf numFmtId="165" fontId="41" fillId="3" borderId="51" xfId="0" applyNumberFormat="1" applyFont="1" applyFill="1" applyBorder="1" applyAlignment="1">
      <alignment horizontal="center" vertical="center" wrapText="1"/>
    </xf>
    <xf numFmtId="165" fontId="41" fillId="3" borderId="48" xfId="0" applyNumberFormat="1" applyFont="1" applyFill="1" applyBorder="1" applyAlignment="1">
      <alignment horizontal="center" vertical="center" wrapText="1"/>
    </xf>
    <xf numFmtId="165" fontId="41" fillId="3" borderId="5" xfId="0" applyNumberFormat="1" applyFont="1" applyFill="1" applyBorder="1" applyAlignment="1">
      <alignment horizontal="center" vertical="center" wrapText="1"/>
    </xf>
    <xf numFmtId="165" fontId="41" fillId="3" borderId="18" xfId="0" applyNumberFormat="1" applyFont="1" applyFill="1" applyBorder="1" applyAlignment="1">
      <alignment horizontal="center" vertical="center" wrapText="1"/>
    </xf>
    <xf numFmtId="165" fontId="41" fillId="3" borderId="1" xfId="0" applyNumberFormat="1" applyFont="1" applyFill="1" applyBorder="1" applyAlignment="1">
      <alignment horizontal="center" vertical="center" wrapText="1"/>
    </xf>
    <xf numFmtId="165" fontId="41" fillId="3" borderId="8" xfId="0" applyNumberFormat="1" applyFont="1" applyFill="1" applyBorder="1" applyAlignment="1">
      <alignment horizontal="center" vertical="center" wrapText="1"/>
    </xf>
    <xf numFmtId="165" fontId="41" fillId="3" borderId="0" xfId="0" applyNumberFormat="1" applyFont="1" applyFill="1" applyBorder="1" applyAlignment="1">
      <alignment horizontal="center" vertical="center" wrapText="1"/>
    </xf>
    <xf numFmtId="165" fontId="41" fillId="0" borderId="19" xfId="0" applyNumberFormat="1" applyFont="1" applyBorder="1" applyAlignment="1">
      <alignment horizontal="left" vertical="center" wrapText="1"/>
    </xf>
    <xf numFmtId="165" fontId="41" fillId="0" borderId="19" xfId="0" applyNumberFormat="1" applyFont="1" applyBorder="1" applyAlignment="1">
      <alignment horizontal="center" vertical="center" wrapText="1"/>
    </xf>
    <xf numFmtId="165" fontId="57" fillId="0" borderId="13" xfId="0" applyNumberFormat="1" applyFont="1" applyBorder="1" applyAlignment="1">
      <alignment horizontal="center" vertical="center" wrapText="1"/>
    </xf>
    <xf numFmtId="165" fontId="41" fillId="0" borderId="22" xfId="0" applyNumberFormat="1" applyFont="1" applyBorder="1" applyAlignment="1">
      <alignment horizontal="center" vertical="center" wrapText="1"/>
    </xf>
    <xf numFmtId="165" fontId="57" fillId="0" borderId="20" xfId="0" applyNumberFormat="1" applyFont="1" applyBorder="1" applyAlignment="1">
      <alignment horizontal="center" vertical="center" wrapText="1"/>
    </xf>
    <xf numFmtId="165" fontId="57" fillId="0" borderId="22" xfId="0" applyNumberFormat="1" applyFont="1" applyBorder="1" applyAlignment="1">
      <alignment horizontal="center" vertical="center" wrapText="1"/>
    </xf>
    <xf numFmtId="165" fontId="41" fillId="0" borderId="9" xfId="0" applyNumberFormat="1" applyFont="1" applyBorder="1" applyAlignment="1">
      <alignment horizontal="center" vertical="center" wrapText="1"/>
    </xf>
    <xf numFmtId="165" fontId="57" fillId="0" borderId="9" xfId="0" applyNumberFormat="1" applyFont="1" applyBorder="1" applyAlignment="1">
      <alignment horizontal="center" vertical="center" wrapText="1"/>
    </xf>
    <xf numFmtId="165" fontId="41" fillId="0" borderId="13" xfId="0" applyNumberFormat="1" applyFont="1" applyBorder="1" applyAlignment="1">
      <alignment horizontal="center" vertical="center" wrapText="1"/>
    </xf>
    <xf numFmtId="165" fontId="57" fillId="0" borderId="21" xfId="0" applyNumberFormat="1" applyFont="1" applyBorder="1" applyAlignment="1">
      <alignment horizontal="center" vertical="center" wrapText="1"/>
    </xf>
    <xf numFmtId="165" fontId="41" fillId="0" borderId="20" xfId="0" applyNumberFormat="1" applyFont="1" applyBorder="1" applyAlignment="1">
      <alignment horizontal="center" vertical="center" wrapText="1"/>
    </xf>
    <xf numFmtId="165" fontId="41" fillId="0" borderId="21" xfId="0" applyNumberFormat="1" applyFont="1" applyBorder="1" applyAlignment="1">
      <alignment horizontal="center" vertical="center" wrapText="1"/>
    </xf>
    <xf numFmtId="165" fontId="57" fillId="0" borderId="53" xfId="0" applyNumberFormat="1" applyFont="1" applyFill="1" applyBorder="1" applyAlignment="1">
      <alignment horizontal="center" vertical="center" wrapText="1"/>
    </xf>
    <xf numFmtId="165" fontId="41" fillId="0" borderId="0" xfId="0" applyNumberFormat="1" applyFont="1" applyFill="1" applyBorder="1" applyAlignment="1">
      <alignment horizontal="center" vertical="center" wrapText="1"/>
    </xf>
    <xf numFmtId="165" fontId="57" fillId="0" borderId="0" xfId="0" applyNumberFormat="1" applyFont="1" applyFill="1" applyBorder="1" applyAlignment="1">
      <alignment horizontal="center" vertical="center"/>
    </xf>
    <xf numFmtId="165" fontId="57" fillId="0" borderId="0" xfId="0" applyNumberFormat="1" applyFont="1" applyAlignment="1">
      <alignment horizontal="center" vertical="center"/>
    </xf>
    <xf numFmtId="165" fontId="0" fillId="3" borderId="4" xfId="0" applyNumberFormat="1" applyFill="1" applyBorder="1" applyAlignment="1">
      <alignment wrapText="1"/>
    </xf>
    <xf numFmtId="165" fontId="0" fillId="3" borderId="51" xfId="0" applyNumberFormat="1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" xfId="0" applyFill="1" applyBorder="1" applyAlignment="1">
      <alignment wrapText="1"/>
    </xf>
    <xf numFmtId="165" fontId="6" fillId="0" borderId="84" xfId="1" applyNumberFormat="1" applyFont="1" applyBorder="1" applyAlignment="1">
      <alignment horizontal="left" vertical="center" wrapText="1"/>
    </xf>
    <xf numFmtId="165" fontId="39" fillId="0" borderId="85" xfId="0" applyNumberFormat="1" applyFont="1" applyBorder="1" applyAlignment="1">
      <alignment horizontal="center" vertical="center" wrapText="1"/>
    </xf>
    <xf numFmtId="165" fontId="55" fillId="0" borderId="86" xfId="0" applyNumberFormat="1" applyFont="1" applyBorder="1" applyAlignment="1">
      <alignment horizontal="center" vertical="center" wrapText="1"/>
    </xf>
    <xf numFmtId="165" fontId="39" fillId="0" borderId="87" xfId="0" applyNumberFormat="1" applyFont="1" applyBorder="1" applyAlignment="1">
      <alignment horizontal="center" vertical="center" wrapText="1"/>
    </xf>
    <xf numFmtId="165" fontId="55" fillId="0" borderId="87" xfId="0" applyNumberFormat="1" applyFont="1" applyBorder="1" applyAlignment="1">
      <alignment horizontal="center" vertical="center" wrapText="1"/>
    </xf>
    <xf numFmtId="165" fontId="39" fillId="0" borderId="86" xfId="0" applyNumberFormat="1" applyFont="1" applyBorder="1" applyAlignment="1">
      <alignment horizontal="center" vertical="center" wrapText="1"/>
    </xf>
    <xf numFmtId="165" fontId="39" fillId="0" borderId="88" xfId="0" applyNumberFormat="1" applyFont="1" applyBorder="1" applyAlignment="1">
      <alignment horizontal="center" vertical="center" wrapText="1"/>
    </xf>
    <xf numFmtId="165" fontId="55" fillId="0" borderId="88" xfId="0" applyNumberFormat="1" applyFont="1" applyBorder="1" applyAlignment="1">
      <alignment horizontal="center" vertical="center" wrapText="1"/>
    </xf>
    <xf numFmtId="165" fontId="6" fillId="0" borderId="89" xfId="1" applyNumberFormat="1" applyFont="1" applyBorder="1" applyAlignment="1">
      <alignment horizontal="left" vertical="center" wrapText="1"/>
    </xf>
    <xf numFmtId="165" fontId="39" fillId="0" borderId="90" xfId="0" applyNumberFormat="1" applyFont="1" applyBorder="1" applyAlignment="1">
      <alignment horizontal="center" vertical="center" wrapText="1"/>
    </xf>
    <xf numFmtId="165" fontId="55" fillId="0" borderId="14" xfId="0" applyNumberFormat="1" applyFont="1" applyBorder="1" applyAlignment="1">
      <alignment horizontal="center" vertical="center" wrapText="1"/>
    </xf>
    <xf numFmtId="165" fontId="39" fillId="0" borderId="71" xfId="0" applyNumberFormat="1" applyFont="1" applyBorder="1" applyAlignment="1">
      <alignment horizontal="center" vertical="center" wrapText="1"/>
    </xf>
    <xf numFmtId="165" fontId="55" fillId="0" borderId="71" xfId="0" applyNumberFormat="1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 wrapText="1"/>
    </xf>
    <xf numFmtId="165" fontId="39" fillId="0" borderId="6" xfId="0" applyNumberFormat="1" applyFont="1" applyBorder="1" applyAlignment="1">
      <alignment horizontal="center" vertical="center" wrapText="1"/>
    </xf>
    <xf numFmtId="165" fontId="55" fillId="0" borderId="6" xfId="0" applyNumberFormat="1" applyFont="1" applyBorder="1" applyAlignment="1">
      <alignment horizontal="center" vertical="center" wrapText="1"/>
    </xf>
    <xf numFmtId="165" fontId="37" fillId="0" borderId="89" xfId="1" applyNumberFormat="1" applyFont="1" applyBorder="1" applyAlignment="1">
      <alignment horizontal="left" vertical="center" wrapText="1"/>
    </xf>
    <xf numFmtId="165" fontId="55" fillId="0" borderId="14" xfId="0" applyNumberFormat="1" applyFont="1" applyBorder="1" applyAlignment="1">
      <alignment horizontal="center" vertical="center"/>
    </xf>
    <xf numFmtId="165" fontId="3" fillId="0" borderId="91" xfId="1" applyNumberFormat="1" applyFont="1" applyBorder="1" applyAlignment="1">
      <alignment horizontal="left" vertical="center" wrapText="1"/>
    </xf>
    <xf numFmtId="165" fontId="41" fillId="0" borderId="92" xfId="0" applyNumberFormat="1" applyFont="1" applyBorder="1" applyAlignment="1">
      <alignment horizontal="center" vertical="center" wrapText="1"/>
    </xf>
    <xf numFmtId="165" fontId="57" fillId="0" borderId="93" xfId="0" applyNumberFormat="1" applyFont="1" applyBorder="1" applyAlignment="1">
      <alignment horizontal="center" vertical="center" wrapText="1"/>
    </xf>
    <xf numFmtId="165" fontId="41" fillId="0" borderId="94" xfId="0" applyNumberFormat="1" applyFont="1" applyBorder="1" applyAlignment="1">
      <alignment horizontal="center" vertical="center" wrapText="1"/>
    </xf>
    <xf numFmtId="165" fontId="41" fillId="0" borderId="93" xfId="0" applyNumberFormat="1" applyFont="1" applyBorder="1" applyAlignment="1">
      <alignment horizontal="center" vertical="center" wrapText="1"/>
    </xf>
    <xf numFmtId="165" fontId="41" fillId="0" borderId="95" xfId="0" applyNumberFormat="1" applyFont="1" applyBorder="1" applyAlignment="1">
      <alignment horizontal="center" vertical="center" wrapText="1"/>
    </xf>
    <xf numFmtId="165" fontId="41" fillId="0" borderId="96" xfId="0" applyNumberFormat="1" applyFont="1" applyBorder="1" applyAlignment="1">
      <alignment horizontal="center" vertical="center" wrapText="1"/>
    </xf>
    <xf numFmtId="165" fontId="41" fillId="0" borderId="76" xfId="0" applyNumberFormat="1" applyFont="1" applyBorder="1" applyAlignment="1">
      <alignment horizontal="center" vertical="center" wrapText="1"/>
    </xf>
    <xf numFmtId="165" fontId="41" fillId="0" borderId="75" xfId="0" applyNumberFormat="1" applyFont="1" applyBorder="1" applyAlignment="1">
      <alignment horizontal="center" vertical="center" wrapText="1"/>
    </xf>
    <xf numFmtId="165" fontId="57" fillId="0" borderId="75" xfId="0" applyNumberFormat="1" applyFont="1" applyBorder="1" applyAlignment="1">
      <alignment horizontal="center" vertical="center" wrapText="1"/>
    </xf>
    <xf numFmtId="0" fontId="0" fillId="3" borderId="59" xfId="0" applyFill="1" applyBorder="1" applyAlignment="1">
      <alignment horizontal="left" wrapText="1"/>
    </xf>
    <xf numFmtId="165" fontId="0" fillId="3" borderId="52" xfId="0" applyNumberFormat="1" applyFill="1" applyBorder="1" applyAlignment="1">
      <alignment wrapText="1"/>
    </xf>
    <xf numFmtId="165" fontId="55" fillId="3" borderId="10" xfId="0" applyNumberFormat="1" applyFont="1" applyFill="1" applyBorder="1" applyAlignment="1">
      <alignment horizontal="center" vertical="center"/>
    </xf>
    <xf numFmtId="165" fontId="55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165" fontId="57" fillId="0" borderId="0" xfId="0" applyNumberFormat="1" applyFont="1" applyBorder="1" applyAlignment="1">
      <alignment horizontal="center" vertical="center"/>
    </xf>
    <xf numFmtId="165" fontId="57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0" fontId="65" fillId="0" borderId="0" xfId="0" applyFont="1"/>
    <xf numFmtId="0" fontId="0" fillId="4" borderId="0" xfId="0" applyFill="1"/>
    <xf numFmtId="1" fontId="11" fillId="0" borderId="4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1" fontId="11" fillId="0" borderId="7" xfId="0" applyNumberFormat="1" applyFont="1" applyBorder="1" applyAlignment="1">
      <alignment horizontal="center" vertical="center"/>
    </xf>
    <xf numFmtId="164" fontId="17" fillId="4" borderId="1" xfId="1" applyFont="1" applyFill="1" applyBorder="1" applyAlignment="1">
      <alignment horizontal="left" vertical="center" wrapText="1"/>
    </xf>
    <xf numFmtId="164" fontId="17" fillId="4" borderId="1" xfId="1" applyFont="1" applyFill="1" applyBorder="1" applyAlignment="1">
      <alignment horizontal="right" vertical="center" wrapText="1"/>
    </xf>
    <xf numFmtId="164" fontId="16" fillId="4" borderId="1" xfId="1" applyFont="1" applyFill="1" applyBorder="1" applyAlignment="1">
      <alignment horizontal="right"/>
    </xf>
    <xf numFmtId="164" fontId="16" fillId="4" borderId="1" xfId="1" applyFont="1" applyFill="1" applyBorder="1" applyAlignment="1">
      <alignment horizontal="right" vertical="center"/>
    </xf>
    <xf numFmtId="0" fontId="29" fillId="4" borderId="1" xfId="0" applyFont="1" applyFill="1" applyBorder="1" applyAlignment="1">
      <alignment horizontal="left" vertical="center" wrapText="1"/>
    </xf>
    <xf numFmtId="164" fontId="29" fillId="4" borderId="1" xfId="1" applyFont="1" applyFill="1" applyBorder="1" applyAlignment="1">
      <alignment horizontal="right" vertical="center" wrapText="1"/>
    </xf>
    <xf numFmtId="164" fontId="31" fillId="4" borderId="1" xfId="1" applyFont="1" applyFill="1" applyBorder="1" applyAlignment="1">
      <alignment horizontal="right" vertical="center"/>
    </xf>
    <xf numFmtId="164" fontId="29" fillId="4" borderId="1" xfId="1" applyFont="1" applyFill="1" applyBorder="1" applyAlignment="1">
      <alignment horizontal="right" wrapText="1"/>
    </xf>
    <xf numFmtId="0" fontId="17" fillId="4" borderId="1" xfId="0" applyFont="1" applyFill="1" applyBorder="1" applyAlignment="1">
      <alignment horizontal="left" vertical="center" wrapText="1"/>
    </xf>
    <xf numFmtId="0" fontId="29" fillId="4" borderId="1" xfId="0" applyFont="1" applyFill="1" applyBorder="1"/>
    <xf numFmtId="164" fontId="30" fillId="4" borderId="1" xfId="1" applyFont="1" applyFill="1" applyBorder="1" applyAlignment="1">
      <alignment horizontal="right" vertical="center" wrapText="1"/>
    </xf>
    <xf numFmtId="164" fontId="31" fillId="4" borderId="1" xfId="1" applyFont="1" applyFill="1" applyBorder="1" applyAlignment="1">
      <alignment horizontal="right"/>
    </xf>
    <xf numFmtId="164" fontId="31" fillId="4" borderId="1" xfId="1" applyFont="1" applyFill="1" applyBorder="1" applyAlignment="1">
      <alignment horizontal="right" vertical="center" wrapText="1"/>
    </xf>
    <xf numFmtId="3" fontId="29" fillId="4" borderId="1" xfId="1" applyNumberFormat="1" applyFont="1" applyFill="1" applyBorder="1" applyAlignment="1">
      <alignment horizontal="right" vertical="center" wrapText="1"/>
    </xf>
    <xf numFmtId="0" fontId="17" fillId="4" borderId="1" xfId="0" applyFont="1" applyFill="1" applyBorder="1"/>
    <xf numFmtId="3" fontId="17" fillId="4" borderId="1" xfId="1" applyNumberFormat="1" applyFont="1" applyFill="1" applyBorder="1" applyAlignment="1">
      <alignment horizontal="right" vertical="center" wrapText="1"/>
    </xf>
    <xf numFmtId="164" fontId="16" fillId="4" borderId="1" xfId="1" applyFont="1" applyFill="1" applyBorder="1"/>
    <xf numFmtId="164" fontId="31" fillId="4" borderId="1" xfId="1" applyFont="1" applyFill="1" applyBorder="1"/>
    <xf numFmtId="3" fontId="31" fillId="4" borderId="1" xfId="1" applyNumberFormat="1" applyFont="1" applyFill="1" applyBorder="1" applyAlignment="1">
      <alignment horizontal="right"/>
    </xf>
    <xf numFmtId="164" fontId="29" fillId="4" borderId="1" xfId="1" applyFont="1" applyFill="1" applyBorder="1" applyAlignment="1">
      <alignment horizontal="left" wrapText="1"/>
    </xf>
    <xf numFmtId="164" fontId="29" fillId="4" borderId="1" xfId="1" applyFont="1" applyFill="1" applyBorder="1" applyAlignment="1">
      <alignment vertical="center" wrapText="1"/>
    </xf>
    <xf numFmtId="164" fontId="31" fillId="4" borderId="1" xfId="1" applyFont="1" applyFill="1" applyBorder="1" applyAlignment="1"/>
    <xf numFmtId="164" fontId="29" fillId="4" borderId="1" xfId="1" applyFont="1" applyFill="1" applyBorder="1" applyAlignment="1">
      <alignment horizontal="left" vertical="center" wrapText="1"/>
    </xf>
    <xf numFmtId="164" fontId="29" fillId="4" borderId="1" xfId="1" applyFont="1" applyFill="1" applyBorder="1" applyAlignment="1">
      <alignment horizontal="left"/>
    </xf>
    <xf numFmtId="164" fontId="29" fillId="4" borderId="1" xfId="1" applyFont="1" applyFill="1" applyBorder="1" applyAlignment="1">
      <alignment wrapText="1"/>
    </xf>
    <xf numFmtId="164" fontId="17" fillId="4" borderId="1" xfId="1" applyFont="1" applyFill="1" applyBorder="1" applyAlignment="1">
      <alignment vertical="center" wrapText="1"/>
    </xf>
    <xf numFmtId="164" fontId="16" fillId="4" borderId="1" xfId="1" applyFont="1" applyFill="1" applyBorder="1" applyAlignment="1"/>
    <xf numFmtId="0" fontId="31" fillId="4" borderId="1" xfId="0" applyFont="1" applyFill="1" applyBorder="1" applyAlignment="1">
      <alignment horizontal="right"/>
    </xf>
    <xf numFmtId="164" fontId="29" fillId="4" borderId="1" xfId="1" applyFont="1" applyFill="1" applyBorder="1" applyAlignment="1">
      <alignment horizontal="right"/>
    </xf>
    <xf numFmtId="164" fontId="29" fillId="4" borderId="1" xfId="1" applyFont="1" applyFill="1" applyBorder="1" applyAlignment="1"/>
    <xf numFmtId="164" fontId="17" fillId="4" borderId="1" xfId="1" applyFont="1" applyFill="1" applyBorder="1" applyAlignment="1">
      <alignment horizontal="right"/>
    </xf>
    <xf numFmtId="164" fontId="32" fillId="4" borderId="1" xfId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64" fontId="35" fillId="0" borderId="1" xfId="2" applyFont="1" applyBorder="1" applyAlignment="1">
      <alignment horizontal="center" vertical="center" wrapText="1"/>
    </xf>
    <xf numFmtId="164" fontId="67" fillId="0" borderId="1" xfId="2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70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4" fontId="12" fillId="0" borderId="1" xfId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1" xfId="1" applyFont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64" fontId="12" fillId="0" borderId="1" xfId="2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/>
    </xf>
    <xf numFmtId="165" fontId="7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71" fillId="0" borderId="1" xfId="0" applyFont="1" applyBorder="1" applyAlignment="1">
      <alignment horizontal="left" vertical="center"/>
    </xf>
    <xf numFmtId="1" fontId="11" fillId="3" borderId="1" xfId="0" applyNumberFormat="1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72" fillId="0" borderId="0" xfId="0" applyFont="1"/>
    <xf numFmtId="1" fontId="11" fillId="3" borderId="9" xfId="0" applyNumberFormat="1" applyFont="1" applyFill="1" applyBorder="1" applyAlignment="1">
      <alignment horizontal="center" vertical="center" wrapText="1"/>
    </xf>
    <xf numFmtId="1" fontId="11" fillId="3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73" fillId="0" borderId="3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35" fillId="0" borderId="1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164" fontId="13" fillId="0" borderId="1" xfId="1" applyFont="1" applyBorder="1" applyAlignment="1">
      <alignment horizontal="left" vertical="center" wrapText="1"/>
    </xf>
    <xf numFmtId="164" fontId="70" fillId="0" borderId="1" xfId="1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165" fontId="74" fillId="0" borderId="40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 wrapText="1"/>
    </xf>
    <xf numFmtId="1" fontId="11" fillId="3" borderId="5" xfId="0" applyNumberFormat="1" applyFont="1" applyFill="1" applyBorder="1" applyAlignment="1">
      <alignment horizontal="center" vertical="center" wrapText="1"/>
    </xf>
    <xf numFmtId="1" fontId="11" fillId="3" borderId="10" xfId="0" applyNumberFormat="1" applyFont="1" applyFill="1" applyBorder="1" applyAlignment="1">
      <alignment horizontal="center" vertical="center" wrapText="1"/>
    </xf>
    <xf numFmtId="1" fontId="11" fillId="3" borderId="8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" fontId="11" fillId="3" borderId="20" xfId="0" applyNumberFormat="1" applyFont="1" applyFill="1" applyBorder="1" applyAlignment="1">
      <alignment horizontal="center" vertical="center" wrapText="1"/>
    </xf>
    <xf numFmtId="1" fontId="11" fillId="3" borderId="61" xfId="0" applyNumberFormat="1" applyFont="1" applyFill="1" applyBorder="1" applyAlignment="1">
      <alignment horizontal="center" vertical="center" wrapText="1"/>
    </xf>
    <xf numFmtId="1" fontId="11" fillId="3" borderId="0" xfId="0" applyNumberFormat="1" applyFont="1" applyFill="1" applyBorder="1" applyAlignment="1">
      <alignment horizontal="center" vertical="center" wrapText="1"/>
    </xf>
    <xf numFmtId="1" fontId="11" fillId="3" borderId="55" xfId="0" applyNumberFormat="1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/>
    </xf>
    <xf numFmtId="0" fontId="19" fillId="7" borderId="10" xfId="0" applyFont="1" applyFill="1" applyBorder="1" applyAlignment="1">
      <alignment horizontal="center"/>
    </xf>
    <xf numFmtId="1" fontId="11" fillId="3" borderId="50" xfId="0" applyNumberFormat="1" applyFont="1" applyFill="1" applyBorder="1" applyAlignment="1">
      <alignment horizontal="center" vertical="center" wrapText="1"/>
    </xf>
    <xf numFmtId="1" fontId="11" fillId="3" borderId="44" xfId="0" applyNumberFormat="1" applyFont="1" applyFill="1" applyBorder="1" applyAlignment="1">
      <alignment horizontal="center" vertical="center" wrapText="1"/>
    </xf>
    <xf numFmtId="1" fontId="11" fillId="3" borderId="46" xfId="0" applyNumberFormat="1" applyFont="1" applyFill="1" applyBorder="1" applyAlignment="1">
      <alignment horizontal="center" vertical="center" wrapText="1"/>
    </xf>
    <xf numFmtId="164" fontId="17" fillId="5" borderId="4" xfId="1" applyFont="1" applyFill="1" applyBorder="1" applyAlignment="1">
      <alignment horizontal="center" vertical="center" wrapText="1"/>
    </xf>
    <xf numFmtId="164" fontId="17" fillId="5" borderId="5" xfId="1" applyFont="1" applyFill="1" applyBorder="1" applyAlignment="1">
      <alignment horizontal="center" vertical="center" wrapText="1"/>
    </xf>
    <xf numFmtId="164" fontId="17" fillId="5" borderId="10" xfId="1" applyFont="1" applyFill="1" applyBorder="1" applyAlignment="1">
      <alignment horizontal="center" vertical="center" wrapText="1"/>
    </xf>
    <xf numFmtId="164" fontId="16" fillId="5" borderId="4" xfId="1" applyFont="1" applyFill="1" applyBorder="1" applyAlignment="1">
      <alignment horizontal="center"/>
    </xf>
    <xf numFmtId="164" fontId="16" fillId="5" borderId="5" xfId="1" applyFont="1" applyFill="1" applyBorder="1" applyAlignment="1">
      <alignment horizontal="center"/>
    </xf>
    <xf numFmtId="164" fontId="16" fillId="5" borderId="10" xfId="1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164" fontId="29" fillId="5" borderId="4" xfId="1" applyFont="1" applyFill="1" applyBorder="1" applyAlignment="1">
      <alignment horizontal="center" vertical="center" wrapText="1"/>
    </xf>
    <xf numFmtId="164" fontId="29" fillId="5" borderId="5" xfId="1" applyFont="1" applyFill="1" applyBorder="1" applyAlignment="1">
      <alignment horizontal="center" vertical="center" wrapText="1"/>
    </xf>
    <xf numFmtId="164" fontId="29" fillId="5" borderId="10" xfId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164" fontId="3" fillId="6" borderId="97" xfId="1" applyFont="1" applyFill="1" applyBorder="1" applyAlignment="1">
      <alignment horizontal="center" vertical="center" wrapText="1"/>
    </xf>
    <xf numFmtId="164" fontId="3" fillId="6" borderId="98" xfId="1" applyFont="1" applyFill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23" fillId="0" borderId="6" xfId="1" applyFont="1" applyFill="1" applyBorder="1" applyAlignment="1">
      <alignment horizontal="center" vertical="center" wrapText="1"/>
    </xf>
    <xf numFmtId="164" fontId="23" fillId="0" borderId="7" xfId="1" applyFont="1" applyBorder="1" applyAlignment="1">
      <alignment horizontal="center" vertical="center" wrapText="1"/>
    </xf>
    <xf numFmtId="164" fontId="24" fillId="0" borderId="1" xfId="1" applyFont="1" applyBorder="1" applyAlignment="1">
      <alignment horizontal="left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164" fontId="13" fillId="5" borderId="4" xfId="1" applyFont="1" applyFill="1" applyBorder="1" applyAlignment="1">
      <alignment horizontal="center" vertical="center" wrapText="1"/>
    </xf>
    <xf numFmtId="164" fontId="13" fillId="5" borderId="5" xfId="1" applyFont="1" applyFill="1" applyBorder="1" applyAlignment="1">
      <alignment horizontal="center" vertical="center" wrapText="1"/>
    </xf>
    <xf numFmtId="164" fontId="13" fillId="5" borderId="10" xfId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 vertical="center" wrapText="1"/>
    </xf>
    <xf numFmtId="0" fontId="37" fillId="0" borderId="1" xfId="0" applyFont="1" applyBorder="1"/>
    <xf numFmtId="0" fontId="36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3" borderId="10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 wrapText="1"/>
    </xf>
    <xf numFmtId="1" fontId="6" fillId="3" borderId="20" xfId="0" applyNumberFormat="1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1" fontId="6" fillId="3" borderId="61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" fontId="6" fillId="3" borderId="55" xfId="0" applyNumberFormat="1" applyFont="1" applyFill="1" applyBorder="1" applyAlignment="1">
      <alignment horizontal="center" vertical="center" wrapText="1"/>
    </xf>
    <xf numFmtId="1" fontId="6" fillId="3" borderId="50" xfId="0" applyNumberFormat="1" applyFont="1" applyFill="1" applyBorder="1" applyAlignment="1">
      <alignment horizontal="center" vertical="center" wrapText="1"/>
    </xf>
    <xf numFmtId="1" fontId="6" fillId="3" borderId="44" xfId="0" applyNumberFormat="1" applyFont="1" applyFill="1" applyBorder="1" applyAlignment="1">
      <alignment horizontal="center" vertical="center" wrapText="1"/>
    </xf>
    <xf numFmtId="1" fontId="6" fillId="3" borderId="46" xfId="0" applyNumberFormat="1" applyFont="1" applyFill="1" applyBorder="1" applyAlignment="1">
      <alignment horizontal="center" vertical="center" wrapText="1"/>
    </xf>
    <xf numFmtId="0" fontId="2" fillId="5" borderId="99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1" fillId="7" borderId="4" xfId="0" applyFont="1" applyFill="1" applyBorder="1" applyAlignment="1">
      <alignment horizontal="center" vertical="center"/>
    </xf>
    <xf numFmtId="0" fontId="71" fillId="7" borderId="5" xfId="0" applyFont="1" applyFill="1" applyBorder="1" applyAlignment="1">
      <alignment horizontal="center" vertical="center"/>
    </xf>
    <xf numFmtId="0" fontId="71" fillId="7" borderId="10" xfId="0" applyFont="1" applyFill="1" applyBorder="1" applyAlignment="1">
      <alignment horizontal="center" vertical="center"/>
    </xf>
    <xf numFmtId="0" fontId="41" fillId="0" borderId="1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2" fillId="5" borderId="99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9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9" xfId="0" applyFont="1" applyBorder="1" applyAlignment="1">
      <alignment horizontal="center" wrapText="1"/>
    </xf>
    <xf numFmtId="0" fontId="0" fillId="0" borderId="48" xfId="0" applyBorder="1"/>
    <xf numFmtId="0" fontId="2" fillId="0" borderId="41" xfId="0" applyFont="1" applyBorder="1" applyAlignment="1">
      <alignment horizontal="center" wrapText="1"/>
    </xf>
    <xf numFmtId="0" fontId="0" fillId="0" borderId="45" xfId="0" applyBorder="1"/>
    <xf numFmtId="0" fontId="2" fillId="0" borderId="10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61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45" fillId="0" borderId="46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46" fillId="0" borderId="102" xfId="0" applyFont="1" applyFill="1" applyBorder="1" applyAlignment="1">
      <alignment horizontal="center" vertical="center" wrapText="1"/>
    </xf>
    <xf numFmtId="0" fontId="46" fillId="0" borderId="103" xfId="0" applyFont="1" applyFill="1" applyBorder="1" applyAlignment="1">
      <alignment horizontal="center" vertical="center" wrapText="1"/>
    </xf>
    <xf numFmtId="0" fontId="47" fillId="0" borderId="103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wrapText="1"/>
    </xf>
    <xf numFmtId="0" fontId="0" fillId="0" borderId="101" xfId="0" applyBorder="1"/>
    <xf numFmtId="164" fontId="64" fillId="4" borderId="0" xfId="1" applyFont="1" applyFill="1" applyBorder="1" applyAlignment="1">
      <alignment horizontal="right"/>
    </xf>
    <xf numFmtId="0" fontId="65" fillId="0" borderId="0" xfId="0" applyFont="1" applyBorder="1"/>
    <xf numFmtId="0" fontId="61" fillId="0" borderId="0" xfId="0" applyFont="1" applyBorder="1" applyAlignment="1">
      <alignment horizontal="right" wrapText="1"/>
    </xf>
    <xf numFmtId="0" fontId="61" fillId="0" borderId="0" xfId="0" applyFont="1" applyBorder="1" applyAlignment="1">
      <alignment horizontal="right" vertical="top" wrapText="1"/>
    </xf>
    <xf numFmtId="0" fontId="0" fillId="0" borderId="0" xfId="0" applyBorder="1"/>
    <xf numFmtId="0" fontId="0" fillId="7" borderId="44" xfId="0" applyFill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15" fillId="5" borderId="44" xfId="0" applyFont="1" applyFill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vertical="center" wrapText="1"/>
    </xf>
    <xf numFmtId="0" fontId="78" fillId="0" borderId="1" xfId="0" applyFont="1" applyFill="1" applyBorder="1" applyAlignment="1">
      <alignment vertical="center" wrapText="1"/>
    </xf>
    <xf numFmtId="0" fontId="80" fillId="0" borderId="1" xfId="0" applyFont="1" applyBorder="1" applyAlignment="1">
      <alignment vertical="center"/>
    </xf>
    <xf numFmtId="0" fontId="79" fillId="0" borderId="1" xfId="0" applyFont="1" applyFill="1" applyBorder="1" applyAlignment="1">
      <alignment vertical="center" wrapText="1"/>
    </xf>
    <xf numFmtId="165" fontId="79" fillId="0" borderId="1" xfId="0" applyNumberFormat="1" applyFont="1" applyFill="1" applyBorder="1" applyAlignment="1">
      <alignment vertical="center" wrapText="1"/>
    </xf>
    <xf numFmtId="0" fontId="79" fillId="0" borderId="1" xfId="0" applyFont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/>
    <xf numFmtId="2" fontId="42" fillId="0" borderId="1" xfId="0" applyNumberFormat="1" applyFont="1" applyBorder="1" applyAlignment="1">
      <alignment horizontal="center"/>
    </xf>
    <xf numFmtId="2" fontId="71" fillId="0" borderId="1" xfId="0" applyNumberFormat="1" applyFont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3" fillId="0" borderId="13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2" fillId="0" borderId="3" xfId="0" applyNumberFormat="1" applyFont="1" applyBorder="1" applyAlignment="1">
      <alignment horizontal="center"/>
    </xf>
    <xf numFmtId="2" fontId="11" fillId="4" borderId="3" xfId="0" applyNumberFormat="1" applyFont="1" applyFill="1" applyBorder="1" applyAlignment="1">
      <alignment horizontal="center" vertical="center"/>
    </xf>
  </cellXfs>
  <cellStyles count="5">
    <cellStyle name="Excel Built-in Normal" xfId="1"/>
    <cellStyle name="Excel Built-in Normal 1" xfId="2"/>
    <cellStyle name="Excel Built-in Normal_Arkusz1" xfId="3"/>
    <cellStyle name="Normalny" xfId="0" builtinId="0"/>
    <cellStyle name="Normalny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7"/>
  <sheetViews>
    <sheetView topLeftCell="A46" workbookViewId="0">
      <selection activeCell="N32" sqref="A1:N65536"/>
    </sheetView>
  </sheetViews>
  <sheetFormatPr defaultColWidth="14.42578125" defaultRowHeight="15"/>
  <cols>
    <col min="1" max="1" width="36.28515625" style="22" customWidth="1"/>
    <col min="2" max="2" width="11.85546875" style="22" customWidth="1"/>
    <col min="3" max="3" width="11.42578125" style="708" customWidth="1"/>
    <col min="4" max="5" width="7.28515625" style="20" customWidth="1"/>
    <col min="6" max="6" width="6.85546875" style="20" customWidth="1"/>
    <col min="7" max="7" width="6.5703125" style="20" customWidth="1"/>
    <col min="8" max="8" width="7.7109375" style="20" customWidth="1"/>
    <col min="9" max="9" width="7.5703125" style="20" customWidth="1"/>
    <col min="10" max="10" width="7.7109375" style="20" customWidth="1"/>
    <col min="11" max="11" width="6.28515625" style="20" customWidth="1"/>
    <col min="12" max="12" width="7.85546875" style="20" customWidth="1"/>
    <col min="13" max="13" width="8.28515625" style="20" customWidth="1"/>
    <col min="14" max="14" width="12.85546875" style="20" customWidth="1"/>
    <col min="15" max="16384" width="14.42578125" style="20"/>
  </cols>
  <sheetData>
    <row r="1" spans="1:20" s="4" customFormat="1" ht="12.75" customHeight="1">
      <c r="A1" s="1"/>
      <c r="B1" s="1"/>
      <c r="C1" s="727" t="s">
        <v>16</v>
      </c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2"/>
      <c r="P1" s="2"/>
      <c r="Q1" s="2"/>
      <c r="R1" s="2"/>
      <c r="S1" s="2"/>
      <c r="T1" s="3"/>
    </row>
    <row r="2" spans="1:20" s="6" customFormat="1">
      <c r="A2" s="729" t="s">
        <v>566</v>
      </c>
      <c r="B2" s="724" t="s">
        <v>1</v>
      </c>
      <c r="C2" s="724" t="s">
        <v>2</v>
      </c>
      <c r="D2" s="734" t="s">
        <v>3</v>
      </c>
      <c r="E2" s="734"/>
      <c r="F2" s="730"/>
      <c r="G2" s="730"/>
      <c r="H2" s="730" t="s">
        <v>4</v>
      </c>
      <c r="I2" s="731"/>
      <c r="J2" s="731"/>
      <c r="K2" s="731"/>
      <c r="L2" s="731"/>
      <c r="M2" s="731"/>
      <c r="N2" s="23"/>
      <c r="O2" s="5"/>
      <c r="P2" s="5"/>
      <c r="Q2" s="5"/>
      <c r="R2" s="5"/>
      <c r="S2" s="5"/>
      <c r="T2" s="5"/>
    </row>
    <row r="3" spans="1:20" s="6" customFormat="1" hidden="1">
      <c r="A3" s="729"/>
      <c r="B3" s="735"/>
      <c r="C3" s="736"/>
      <c r="D3" s="730" t="s">
        <v>5</v>
      </c>
      <c r="E3" s="730"/>
      <c r="F3" s="730" t="s">
        <v>6</v>
      </c>
      <c r="G3" s="731"/>
      <c r="H3" s="7"/>
      <c r="I3" s="8"/>
      <c r="J3" s="8"/>
      <c r="K3" s="8"/>
      <c r="L3" s="9"/>
      <c r="M3" s="9"/>
      <c r="N3" s="7"/>
      <c r="O3" s="5"/>
      <c r="P3" s="5"/>
      <c r="Q3" s="5"/>
      <c r="R3" s="5"/>
      <c r="S3" s="5"/>
      <c r="T3" s="5"/>
    </row>
    <row r="4" spans="1:20" s="6" customFormat="1" ht="77.25" customHeight="1">
      <c r="A4" s="729"/>
      <c r="B4" s="735"/>
      <c r="C4" s="736"/>
      <c r="D4" s="730"/>
      <c r="E4" s="730"/>
      <c r="F4" s="731"/>
      <c r="G4" s="731"/>
      <c r="H4" s="734" t="s">
        <v>7</v>
      </c>
      <c r="I4" s="734"/>
      <c r="J4" s="726" t="s">
        <v>8</v>
      </c>
      <c r="K4" s="726"/>
      <c r="L4" s="734" t="s">
        <v>9</v>
      </c>
      <c r="M4" s="731"/>
      <c r="N4" s="7" t="s">
        <v>15</v>
      </c>
      <c r="O4" s="5"/>
      <c r="P4" s="5"/>
      <c r="Q4" s="5"/>
      <c r="R4" s="5"/>
      <c r="S4" s="5"/>
      <c r="T4" s="5"/>
    </row>
    <row r="5" spans="1:20" s="12" customFormat="1" ht="16.5" customHeight="1">
      <c r="A5" s="729"/>
      <c r="B5" s="10"/>
      <c r="C5" s="706"/>
      <c r="D5" s="724" t="s">
        <v>10</v>
      </c>
      <c r="E5" s="724" t="s">
        <v>11</v>
      </c>
      <c r="F5" s="724" t="s">
        <v>12</v>
      </c>
      <c r="G5" s="724" t="s">
        <v>13</v>
      </c>
      <c r="H5" s="724" t="s">
        <v>14</v>
      </c>
      <c r="I5" s="724" t="s">
        <v>13</v>
      </c>
      <c r="J5" s="724" t="s">
        <v>14</v>
      </c>
      <c r="K5" s="724" t="s">
        <v>13</v>
      </c>
      <c r="L5" s="732" t="s">
        <v>14</v>
      </c>
      <c r="M5" s="732" t="s">
        <v>13</v>
      </c>
      <c r="N5" s="729"/>
      <c r="O5" s="11"/>
      <c r="P5" s="11"/>
      <c r="Q5" s="11"/>
      <c r="R5" s="11"/>
      <c r="S5" s="11"/>
      <c r="T5" s="11"/>
    </row>
    <row r="6" spans="1:20" s="4" customFormat="1" ht="12.75">
      <c r="A6" s="729"/>
      <c r="B6" s="13"/>
      <c r="C6" s="705"/>
      <c r="D6" s="725"/>
      <c r="E6" s="725"/>
      <c r="F6" s="725"/>
      <c r="G6" s="725"/>
      <c r="H6" s="725"/>
      <c r="I6" s="725"/>
      <c r="J6" s="725"/>
      <c r="K6" s="725"/>
      <c r="L6" s="733"/>
      <c r="M6" s="733"/>
      <c r="N6" s="729"/>
      <c r="O6" s="3"/>
      <c r="P6" s="3"/>
      <c r="Q6" s="3"/>
      <c r="R6" s="3"/>
      <c r="S6" s="3"/>
      <c r="T6" s="3"/>
    </row>
    <row r="7" spans="1:20" s="4" customFormat="1" ht="12.75">
      <c r="A7" s="14">
        <v>0</v>
      </c>
      <c r="B7" s="14">
        <v>1</v>
      </c>
      <c r="C7" s="14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6">
        <v>11</v>
      </c>
      <c r="M7" s="16">
        <v>12</v>
      </c>
      <c r="N7" s="19">
        <v>13</v>
      </c>
      <c r="O7" s="3"/>
      <c r="P7" s="3"/>
      <c r="Q7" s="3"/>
      <c r="R7" s="3"/>
      <c r="S7" s="3"/>
      <c r="T7" s="3"/>
    </row>
    <row r="8" spans="1:20" s="18" customFormat="1" ht="19.5" customHeight="1">
      <c r="A8" s="49" t="s">
        <v>29</v>
      </c>
      <c r="B8" s="51"/>
      <c r="C8" s="51"/>
      <c r="D8" s="51">
        <f>D10+D12+D33+D49+D51+D68+D79+D88+D101+D113+D129+D148+D150+D159+D172+D182+D192+D206+D216+D225+D232+D247+D257+D259+D276</f>
        <v>52</v>
      </c>
      <c r="E8" s="51">
        <f t="shared" ref="E8:N8" si="0">E10+E12+E33+E49+E51+E68+E79+E88+E101+E113+E129+E148+E150+E159+E172+E182+E192+E206+E216+E225+E232+E247+E257+E259+E276</f>
        <v>84</v>
      </c>
      <c r="F8" s="51">
        <f t="shared" si="0"/>
        <v>172</v>
      </c>
      <c r="G8" s="51">
        <f t="shared" si="0"/>
        <v>286</v>
      </c>
      <c r="H8" s="51">
        <f t="shared" si="0"/>
        <v>41</v>
      </c>
      <c r="I8" s="51">
        <f t="shared" si="0"/>
        <v>54</v>
      </c>
      <c r="J8" s="51">
        <f t="shared" si="0"/>
        <v>0</v>
      </c>
      <c r="K8" s="51">
        <f t="shared" si="0"/>
        <v>7</v>
      </c>
      <c r="L8" s="51">
        <f t="shared" si="0"/>
        <v>1</v>
      </c>
      <c r="M8" s="51">
        <f t="shared" si="0"/>
        <v>0</v>
      </c>
      <c r="N8" s="51">
        <f t="shared" si="0"/>
        <v>156</v>
      </c>
      <c r="O8" s="17"/>
      <c r="P8" s="17"/>
      <c r="Q8" s="17"/>
      <c r="R8" s="17"/>
      <c r="S8" s="17"/>
      <c r="T8" s="17"/>
    </row>
    <row r="9" spans="1:20" s="18" customFormat="1">
      <c r="A9" s="737"/>
      <c r="B9" s="738"/>
      <c r="C9" s="738"/>
      <c r="D9" s="738"/>
      <c r="E9" s="738"/>
      <c r="F9" s="738"/>
      <c r="G9" s="738"/>
      <c r="H9" s="738"/>
      <c r="I9" s="738"/>
      <c r="J9" s="738"/>
      <c r="K9" s="738"/>
      <c r="L9" s="738"/>
      <c r="M9" s="738"/>
      <c r="N9" s="739"/>
      <c r="O9" s="17"/>
      <c r="P9" s="17"/>
      <c r="Q9" s="17"/>
      <c r="R9" s="17"/>
      <c r="S9" s="17"/>
      <c r="T9" s="17"/>
    </row>
    <row r="10" spans="1:20" s="18" customFormat="1">
      <c r="A10" s="49" t="s">
        <v>30</v>
      </c>
      <c r="B10" s="49"/>
      <c r="C10" s="676"/>
      <c r="D10" s="49">
        <v>1</v>
      </c>
      <c r="E10" s="51"/>
      <c r="F10" s="88"/>
      <c r="G10" s="50"/>
      <c r="H10" s="51"/>
      <c r="I10" s="51"/>
      <c r="J10" s="51"/>
      <c r="K10" s="51"/>
      <c r="L10" s="51"/>
      <c r="M10" s="51"/>
      <c r="N10" s="51">
        <v>5</v>
      </c>
      <c r="O10" s="17"/>
      <c r="P10" s="17"/>
      <c r="Q10" s="17"/>
      <c r="R10" s="17"/>
      <c r="S10" s="17"/>
      <c r="T10" s="17"/>
    </row>
    <row r="11" spans="1:20" s="4" customFormat="1">
      <c r="A11" s="746"/>
      <c r="B11" s="747"/>
      <c r="C11" s="747"/>
      <c r="D11" s="747"/>
      <c r="E11" s="747"/>
      <c r="F11" s="747"/>
      <c r="G11" s="747"/>
      <c r="H11" s="747"/>
      <c r="I11" s="747"/>
      <c r="J11" s="747"/>
      <c r="K11" s="747"/>
      <c r="L11" s="747"/>
      <c r="M11" s="747"/>
      <c r="N11" s="748"/>
      <c r="O11" s="3"/>
      <c r="P11" s="3"/>
      <c r="Q11" s="3"/>
      <c r="R11" s="3"/>
      <c r="S11" s="3"/>
      <c r="T11" s="3"/>
    </row>
    <row r="12" spans="1:20" s="4" customFormat="1">
      <c r="A12" s="49" t="s">
        <v>31</v>
      </c>
      <c r="B12" s="38">
        <v>58009</v>
      </c>
      <c r="C12" s="51" t="s">
        <v>263</v>
      </c>
      <c r="D12" s="51">
        <v>1</v>
      </c>
      <c r="E12" s="51">
        <v>4</v>
      </c>
      <c r="F12" s="51"/>
      <c r="G12" s="51"/>
      <c r="H12" s="51"/>
      <c r="I12" s="51"/>
      <c r="J12" s="51"/>
      <c r="K12" s="51"/>
      <c r="L12" s="51"/>
      <c r="M12" s="51"/>
      <c r="N12" s="51">
        <v>1</v>
      </c>
      <c r="O12" s="3"/>
      <c r="P12" s="3"/>
      <c r="Q12" s="3"/>
      <c r="R12" s="3"/>
      <c r="S12" s="3"/>
      <c r="T12" s="3"/>
    </row>
    <row r="13" spans="1:20" s="4" customFormat="1">
      <c r="A13" s="737"/>
      <c r="B13" s="738"/>
      <c r="C13" s="738"/>
      <c r="D13" s="738"/>
      <c r="E13" s="738"/>
      <c r="F13" s="738"/>
      <c r="G13" s="738"/>
      <c r="H13" s="738"/>
      <c r="I13" s="738"/>
      <c r="J13" s="738"/>
      <c r="K13" s="738"/>
      <c r="L13" s="738"/>
      <c r="M13" s="738"/>
      <c r="N13" s="739"/>
      <c r="O13" s="3"/>
      <c r="P13" s="3"/>
      <c r="Q13" s="3"/>
      <c r="R13" s="3"/>
      <c r="S13" s="3"/>
      <c r="T13" s="3"/>
    </row>
    <row r="14" spans="1:20" s="4" customFormat="1">
      <c r="A14" s="49" t="s">
        <v>32</v>
      </c>
      <c r="B14" s="49">
        <v>13573</v>
      </c>
      <c r="C14" s="51" t="s">
        <v>260</v>
      </c>
      <c r="D14" s="52"/>
      <c r="E14" s="51"/>
      <c r="F14" s="51">
        <v>1</v>
      </c>
      <c r="G14" s="51">
        <v>6</v>
      </c>
      <c r="H14" s="51">
        <v>1</v>
      </c>
      <c r="I14" s="51">
        <v>6</v>
      </c>
      <c r="J14" s="51"/>
      <c r="K14" s="51"/>
      <c r="L14" s="51"/>
      <c r="M14" s="51"/>
      <c r="N14" s="51">
        <v>1</v>
      </c>
      <c r="O14" s="3"/>
      <c r="P14" s="3"/>
      <c r="Q14" s="3"/>
      <c r="R14" s="3"/>
      <c r="S14" s="3"/>
      <c r="T14" s="3"/>
    </row>
    <row r="15" spans="1:20" s="4" customFormat="1">
      <c r="A15" s="49" t="s">
        <v>17</v>
      </c>
      <c r="B15" s="49">
        <v>5550</v>
      </c>
      <c r="C15" s="51" t="s">
        <v>260</v>
      </c>
      <c r="D15" s="53"/>
      <c r="E15" s="53"/>
      <c r="F15" s="53">
        <v>1</v>
      </c>
      <c r="G15" s="53">
        <v>2</v>
      </c>
      <c r="H15" s="51"/>
      <c r="I15" s="51"/>
      <c r="J15" s="51"/>
      <c r="K15" s="51"/>
      <c r="L15" s="51"/>
      <c r="M15" s="51"/>
      <c r="N15" s="51">
        <v>2</v>
      </c>
      <c r="O15" s="3"/>
      <c r="P15" s="3"/>
      <c r="Q15" s="3"/>
      <c r="R15" s="3"/>
      <c r="S15" s="3"/>
      <c r="T15" s="3"/>
    </row>
    <row r="16" spans="1:20" s="4" customFormat="1">
      <c r="A16" s="49" t="s">
        <v>18</v>
      </c>
      <c r="B16" s="49">
        <v>5542</v>
      </c>
      <c r="C16" s="51" t="s">
        <v>260</v>
      </c>
      <c r="D16" s="53"/>
      <c r="E16" s="53"/>
      <c r="F16" s="51">
        <v>1</v>
      </c>
      <c r="G16" s="51"/>
      <c r="H16" s="51"/>
      <c r="I16" s="51"/>
      <c r="J16" s="51"/>
      <c r="K16" s="51"/>
      <c r="L16" s="51"/>
      <c r="M16" s="51"/>
      <c r="N16" s="51"/>
      <c r="O16" s="3"/>
      <c r="P16" s="3"/>
      <c r="Q16" s="3"/>
      <c r="R16" s="3"/>
      <c r="S16" s="3"/>
      <c r="T16" s="3"/>
    </row>
    <row r="17" spans="1:20" s="4" customFormat="1">
      <c r="A17" s="49" t="s">
        <v>33</v>
      </c>
      <c r="B17" s="49">
        <v>3778</v>
      </c>
      <c r="C17" s="51" t="s">
        <v>260</v>
      </c>
      <c r="D17" s="51"/>
      <c r="E17" s="51"/>
      <c r="F17" s="51">
        <v>1</v>
      </c>
      <c r="G17" s="51">
        <v>1</v>
      </c>
      <c r="H17" s="51">
        <v>1</v>
      </c>
      <c r="I17" s="51">
        <v>1</v>
      </c>
      <c r="J17" s="51"/>
      <c r="K17" s="51"/>
      <c r="L17" s="51"/>
      <c r="M17" s="51"/>
      <c r="N17" s="51"/>
      <c r="O17" s="3"/>
      <c r="P17" s="3"/>
      <c r="Q17" s="3"/>
      <c r="R17" s="3"/>
      <c r="S17" s="3"/>
      <c r="T17" s="3"/>
    </row>
    <row r="18" spans="1:20" s="4" customFormat="1" ht="12.75" customHeight="1">
      <c r="A18" s="49" t="s">
        <v>34</v>
      </c>
      <c r="B18" s="49">
        <v>4131</v>
      </c>
      <c r="C18" s="51" t="s">
        <v>260</v>
      </c>
      <c r="D18" s="51"/>
      <c r="E18" s="51"/>
      <c r="F18" s="51">
        <v>1</v>
      </c>
      <c r="G18" s="51"/>
      <c r="H18" s="51"/>
      <c r="I18" s="51"/>
      <c r="J18" s="51"/>
      <c r="K18" s="51"/>
      <c r="L18" s="51"/>
      <c r="M18" s="51"/>
      <c r="N18" s="51"/>
      <c r="O18" s="3"/>
      <c r="P18" s="3"/>
      <c r="Q18" s="3"/>
      <c r="R18" s="3"/>
      <c r="S18" s="3"/>
      <c r="T18" s="3"/>
    </row>
    <row r="19" spans="1:20" s="4" customFormat="1" ht="15.75" customHeight="1">
      <c r="A19" s="49" t="s">
        <v>19</v>
      </c>
      <c r="B19" s="49">
        <v>4361</v>
      </c>
      <c r="C19" s="51" t="s">
        <v>260</v>
      </c>
      <c r="D19" s="51"/>
      <c r="E19" s="51"/>
      <c r="F19" s="51">
        <v>1</v>
      </c>
      <c r="G19" s="51"/>
      <c r="H19" s="51"/>
      <c r="I19" s="51"/>
      <c r="J19" s="51"/>
      <c r="K19" s="51"/>
      <c r="L19" s="51"/>
      <c r="M19" s="51"/>
      <c r="N19" s="51">
        <v>2</v>
      </c>
      <c r="O19" s="3"/>
      <c r="P19" s="3"/>
      <c r="Q19" s="3"/>
      <c r="R19" s="3"/>
      <c r="S19" s="3"/>
      <c r="T19" s="3"/>
    </row>
    <row r="20" spans="1:20" s="4" customFormat="1">
      <c r="A20" s="49" t="s">
        <v>20</v>
      </c>
      <c r="B20" s="49">
        <v>5221</v>
      </c>
      <c r="C20" s="51" t="s">
        <v>260</v>
      </c>
      <c r="D20" s="51"/>
      <c r="E20" s="51"/>
      <c r="F20" s="51">
        <v>1</v>
      </c>
      <c r="G20" s="51"/>
      <c r="H20" s="51"/>
      <c r="I20" s="51"/>
      <c r="J20" s="51"/>
      <c r="K20" s="51"/>
      <c r="L20" s="51"/>
      <c r="M20" s="51"/>
      <c r="N20" s="51"/>
      <c r="O20" s="3"/>
      <c r="P20" s="3"/>
      <c r="Q20" s="3"/>
      <c r="R20" s="3"/>
      <c r="S20" s="3"/>
      <c r="T20" s="3"/>
    </row>
    <row r="21" spans="1:20">
      <c r="A21" s="49" t="s">
        <v>35</v>
      </c>
      <c r="B21" s="49">
        <v>10504</v>
      </c>
      <c r="C21" s="51" t="s">
        <v>260</v>
      </c>
      <c r="D21" s="51"/>
      <c r="E21" s="51"/>
      <c r="F21" s="51">
        <v>1</v>
      </c>
      <c r="G21" s="51">
        <v>5</v>
      </c>
      <c r="H21" s="51"/>
      <c r="I21" s="51"/>
      <c r="J21" s="51"/>
      <c r="K21" s="51"/>
      <c r="L21" s="51"/>
      <c r="M21" s="51"/>
      <c r="N21" s="51">
        <v>1</v>
      </c>
      <c r="O21" s="21"/>
      <c r="P21" s="21"/>
      <c r="Q21" s="21"/>
      <c r="R21" s="21"/>
      <c r="S21" s="21"/>
      <c r="T21" s="21"/>
    </row>
    <row r="22" spans="1:20">
      <c r="A22" s="49" t="s">
        <v>21</v>
      </c>
      <c r="B22" s="49">
        <v>7495</v>
      </c>
      <c r="C22" s="51" t="s">
        <v>260</v>
      </c>
      <c r="D22" s="51"/>
      <c r="E22" s="51"/>
      <c r="F22" s="51">
        <v>1</v>
      </c>
      <c r="G22" s="51">
        <v>3</v>
      </c>
      <c r="H22" s="51"/>
      <c r="I22" s="51"/>
      <c r="J22" s="51"/>
      <c r="K22" s="51"/>
      <c r="L22" s="51"/>
      <c r="M22" s="51"/>
      <c r="N22" s="51"/>
    </row>
    <row r="23" spans="1:20">
      <c r="A23" s="49" t="s">
        <v>22</v>
      </c>
      <c r="B23" s="49">
        <v>3184</v>
      </c>
      <c r="C23" s="51" t="s">
        <v>260</v>
      </c>
      <c r="D23" s="51"/>
      <c r="E23" s="51"/>
      <c r="F23" s="51">
        <v>1</v>
      </c>
      <c r="G23" s="51"/>
      <c r="H23" s="51"/>
      <c r="I23" s="51"/>
      <c r="J23" s="51"/>
      <c r="K23" s="51"/>
      <c r="L23" s="51"/>
      <c r="M23" s="51"/>
      <c r="N23" s="51"/>
    </row>
    <row r="24" spans="1:20">
      <c r="A24" s="49" t="s">
        <v>23</v>
      </c>
      <c r="B24" s="49">
        <v>2367</v>
      </c>
      <c r="C24" s="51" t="s">
        <v>260</v>
      </c>
      <c r="D24" s="51"/>
      <c r="E24" s="51"/>
      <c r="F24" s="51">
        <v>1</v>
      </c>
      <c r="G24" s="51">
        <v>1</v>
      </c>
      <c r="H24" s="51"/>
      <c r="I24" s="51"/>
      <c r="J24" s="51"/>
      <c r="K24" s="51"/>
      <c r="L24" s="51"/>
      <c r="M24" s="51"/>
      <c r="N24" s="51"/>
    </row>
    <row r="25" spans="1:20">
      <c r="A25" s="49" t="s">
        <v>24</v>
      </c>
      <c r="B25" s="49">
        <v>2540</v>
      </c>
      <c r="C25" s="51" t="s">
        <v>260</v>
      </c>
      <c r="D25" s="51"/>
      <c r="E25" s="51"/>
      <c r="F25" s="51">
        <v>1</v>
      </c>
      <c r="G25" s="51">
        <v>2</v>
      </c>
      <c r="H25" s="51"/>
      <c r="I25" s="51"/>
      <c r="J25" s="51"/>
      <c r="K25" s="51"/>
      <c r="L25" s="51"/>
      <c r="M25" s="51"/>
      <c r="N25" s="51"/>
    </row>
    <row r="26" spans="1:20">
      <c r="A26" s="49" t="s">
        <v>36</v>
      </c>
      <c r="B26" s="49">
        <v>2614</v>
      </c>
      <c r="C26" s="51" t="s">
        <v>260</v>
      </c>
      <c r="D26" s="51"/>
      <c r="E26" s="51"/>
      <c r="F26" s="51">
        <v>1</v>
      </c>
      <c r="G26" s="51"/>
      <c r="H26" s="51"/>
      <c r="I26" s="51"/>
      <c r="J26" s="51"/>
      <c r="K26" s="51"/>
      <c r="L26" s="51"/>
      <c r="M26" s="51"/>
      <c r="N26" s="51"/>
    </row>
    <row r="27" spans="1:20">
      <c r="A27" s="49" t="s">
        <v>37</v>
      </c>
      <c r="B27" s="49">
        <v>6934</v>
      </c>
      <c r="C27" s="51" t="s">
        <v>260</v>
      </c>
      <c r="D27" s="51"/>
      <c r="E27" s="51"/>
      <c r="F27" s="51">
        <v>1</v>
      </c>
      <c r="G27" s="51"/>
      <c r="H27" s="51"/>
      <c r="I27" s="51"/>
      <c r="J27" s="51"/>
      <c r="K27" s="51"/>
      <c r="L27" s="51"/>
      <c r="M27" s="51"/>
      <c r="N27" s="51"/>
    </row>
    <row r="28" spans="1:20">
      <c r="A28" s="49" t="s">
        <v>26</v>
      </c>
      <c r="B28" s="49">
        <v>3315</v>
      </c>
      <c r="C28" s="51" t="s">
        <v>260</v>
      </c>
      <c r="D28" s="51"/>
      <c r="E28" s="51"/>
      <c r="F28" s="51">
        <v>1</v>
      </c>
      <c r="G28" s="51"/>
      <c r="H28" s="51"/>
      <c r="I28" s="51"/>
      <c r="J28" s="51"/>
      <c r="K28" s="51"/>
      <c r="L28" s="51"/>
      <c r="M28" s="51"/>
      <c r="N28" s="51"/>
    </row>
    <row r="29" spans="1:20">
      <c r="A29" s="49" t="s">
        <v>27</v>
      </c>
      <c r="B29" s="49">
        <v>5199</v>
      </c>
      <c r="C29" s="51" t="s">
        <v>260</v>
      </c>
      <c r="D29" s="51"/>
      <c r="E29" s="51"/>
      <c r="F29" s="51">
        <v>1</v>
      </c>
      <c r="G29" s="51"/>
      <c r="H29" s="51"/>
      <c r="I29" s="51"/>
      <c r="J29" s="51"/>
      <c r="K29" s="51"/>
      <c r="L29" s="51"/>
      <c r="M29" s="51"/>
      <c r="N29" s="51"/>
    </row>
    <row r="30" spans="1:20">
      <c r="A30" s="49" t="s">
        <v>28</v>
      </c>
      <c r="B30" s="49">
        <v>4462</v>
      </c>
      <c r="C30" s="51" t="s">
        <v>260</v>
      </c>
      <c r="D30" s="51"/>
      <c r="E30" s="51"/>
      <c r="F30" s="51">
        <v>1</v>
      </c>
      <c r="G30" s="51">
        <v>1</v>
      </c>
      <c r="H30" s="51"/>
      <c r="I30" s="51"/>
      <c r="J30" s="51"/>
      <c r="K30" s="51"/>
      <c r="L30" s="51"/>
      <c r="M30" s="51"/>
      <c r="N30" s="51"/>
    </row>
    <row r="31" spans="1:20">
      <c r="A31" s="49" t="s">
        <v>38</v>
      </c>
      <c r="B31" s="49">
        <v>17261</v>
      </c>
      <c r="C31" s="51" t="s">
        <v>261</v>
      </c>
      <c r="D31" s="51">
        <v>1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</row>
    <row r="32" spans="1:20">
      <c r="A32" s="49" t="s">
        <v>25</v>
      </c>
      <c r="B32" s="49">
        <v>5881</v>
      </c>
      <c r="C32" s="51" t="s">
        <v>261</v>
      </c>
      <c r="D32" s="51">
        <v>1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spans="1:14">
      <c r="A33" s="49" t="s">
        <v>39</v>
      </c>
      <c r="B33" s="49">
        <f>SUM(B14:B32)</f>
        <v>113912</v>
      </c>
      <c r="C33" s="51"/>
      <c r="D33" s="51">
        <f>SUM(D14:D32)</f>
        <v>2</v>
      </c>
      <c r="E33" s="51"/>
      <c r="F33" s="51">
        <f t="shared" ref="F33:N33" si="1">SUM(F14:F32)</f>
        <v>17</v>
      </c>
      <c r="G33" s="51">
        <f t="shared" si="1"/>
        <v>21</v>
      </c>
      <c r="H33" s="51">
        <f t="shared" si="1"/>
        <v>2</v>
      </c>
      <c r="I33" s="51">
        <f t="shared" si="1"/>
        <v>7</v>
      </c>
      <c r="J33" s="51"/>
      <c r="K33" s="51"/>
      <c r="L33" s="51"/>
      <c r="M33" s="51"/>
      <c r="N33" s="51">
        <f t="shared" si="1"/>
        <v>6</v>
      </c>
    </row>
    <row r="34" spans="1:14">
      <c r="A34" s="737"/>
      <c r="B34" s="738"/>
      <c r="C34" s="738"/>
      <c r="D34" s="738"/>
      <c r="E34" s="738"/>
      <c r="F34" s="738"/>
      <c r="G34" s="738"/>
      <c r="H34" s="738"/>
      <c r="I34" s="738"/>
      <c r="J34" s="738"/>
      <c r="K34" s="738"/>
      <c r="L34" s="738"/>
      <c r="M34" s="738"/>
      <c r="N34" s="739"/>
    </row>
    <row r="35" spans="1:14">
      <c r="A35" s="49" t="s">
        <v>40</v>
      </c>
      <c r="B35" s="49">
        <v>3272</v>
      </c>
      <c r="C35" s="616" t="s">
        <v>260</v>
      </c>
      <c r="D35" s="617"/>
      <c r="E35" s="617"/>
      <c r="F35" s="616">
        <v>1</v>
      </c>
      <c r="G35" s="616"/>
      <c r="H35" s="616"/>
      <c r="I35" s="616"/>
      <c r="J35" s="616"/>
      <c r="K35" s="616"/>
      <c r="L35" s="616"/>
      <c r="M35" s="616"/>
      <c r="N35" s="616"/>
    </row>
    <row r="36" spans="1:14">
      <c r="A36" s="49" t="s">
        <v>41</v>
      </c>
      <c r="B36" s="49">
        <v>12950</v>
      </c>
      <c r="C36" s="616" t="s">
        <v>260</v>
      </c>
      <c r="D36" s="618"/>
      <c r="E36" s="617"/>
      <c r="F36" s="616">
        <v>1</v>
      </c>
      <c r="G36" s="616">
        <v>5</v>
      </c>
      <c r="H36" s="616"/>
      <c r="I36" s="616"/>
      <c r="J36" s="616"/>
      <c r="K36" s="616"/>
      <c r="L36" s="616"/>
      <c r="M36" s="616"/>
      <c r="N36" s="616"/>
    </row>
    <row r="37" spans="1:14">
      <c r="A37" s="49" t="s">
        <v>42</v>
      </c>
      <c r="B37" s="49">
        <v>3851</v>
      </c>
      <c r="C37" s="616" t="s">
        <v>260</v>
      </c>
      <c r="D37" s="618"/>
      <c r="E37" s="617"/>
      <c r="F37" s="616">
        <v>1</v>
      </c>
      <c r="G37" s="616">
        <v>1</v>
      </c>
      <c r="H37" s="616">
        <v>1</v>
      </c>
      <c r="I37" s="616">
        <v>1</v>
      </c>
      <c r="J37" s="616"/>
      <c r="K37" s="616"/>
      <c r="L37" s="616"/>
      <c r="M37" s="616"/>
      <c r="N37" s="616"/>
    </row>
    <row r="38" spans="1:14">
      <c r="A38" s="49" t="s">
        <v>43</v>
      </c>
      <c r="B38" s="49">
        <v>4307</v>
      </c>
      <c r="C38" s="616" t="s">
        <v>260</v>
      </c>
      <c r="D38" s="618"/>
      <c r="E38" s="617"/>
      <c r="F38" s="616">
        <v>1</v>
      </c>
      <c r="G38" s="616"/>
      <c r="H38" s="616"/>
      <c r="I38" s="616"/>
      <c r="J38" s="616"/>
      <c r="K38" s="616"/>
      <c r="L38" s="616"/>
      <c r="M38" s="616"/>
      <c r="N38" s="616"/>
    </row>
    <row r="39" spans="1:14">
      <c r="A39" s="49" t="s">
        <v>44</v>
      </c>
      <c r="B39" s="49">
        <v>6846</v>
      </c>
      <c r="C39" s="616" t="s">
        <v>260</v>
      </c>
      <c r="D39" s="618"/>
      <c r="E39" s="617"/>
      <c r="F39" s="616">
        <v>1</v>
      </c>
      <c r="G39" s="616">
        <v>3</v>
      </c>
      <c r="H39" s="616"/>
      <c r="I39" s="616"/>
      <c r="J39" s="616"/>
      <c r="K39" s="616"/>
      <c r="L39" s="616"/>
      <c r="M39" s="616"/>
      <c r="N39" s="616"/>
    </row>
    <row r="40" spans="1:14">
      <c r="A40" s="49" t="s">
        <v>45</v>
      </c>
      <c r="B40" s="49">
        <v>4299</v>
      </c>
      <c r="C40" s="616" t="s">
        <v>260</v>
      </c>
      <c r="D40" s="618"/>
      <c r="E40" s="617"/>
      <c r="F40" s="616">
        <v>1</v>
      </c>
      <c r="G40" s="616">
        <v>1</v>
      </c>
      <c r="H40" s="616">
        <v>1</v>
      </c>
      <c r="I40" s="616">
        <v>1</v>
      </c>
      <c r="J40" s="616"/>
      <c r="K40" s="616"/>
      <c r="L40" s="616"/>
      <c r="M40" s="616"/>
      <c r="N40" s="616"/>
    </row>
    <row r="41" spans="1:14">
      <c r="A41" s="49" t="s">
        <v>46</v>
      </c>
      <c r="B41" s="49">
        <v>4334</v>
      </c>
      <c r="C41" s="616" t="s">
        <v>260</v>
      </c>
      <c r="D41" s="618"/>
      <c r="E41" s="617"/>
      <c r="F41" s="616">
        <v>1</v>
      </c>
      <c r="G41" s="616">
        <v>2</v>
      </c>
      <c r="H41" s="616">
        <v>1</v>
      </c>
      <c r="I41" s="616">
        <v>2</v>
      </c>
      <c r="J41" s="616"/>
      <c r="K41" s="616"/>
      <c r="L41" s="616"/>
      <c r="M41" s="616"/>
      <c r="N41" s="616"/>
    </row>
    <row r="42" spans="1:14">
      <c r="A42" s="49" t="s">
        <v>47</v>
      </c>
      <c r="B42" s="49">
        <v>5532</v>
      </c>
      <c r="C42" s="616" t="s">
        <v>260</v>
      </c>
      <c r="D42" s="618"/>
      <c r="E42" s="617"/>
      <c r="F42" s="616">
        <v>1</v>
      </c>
      <c r="G42" s="616">
        <v>1</v>
      </c>
      <c r="H42" s="616">
        <v>1</v>
      </c>
      <c r="I42" s="616">
        <v>1</v>
      </c>
      <c r="J42" s="616"/>
      <c r="K42" s="616"/>
      <c r="L42" s="616"/>
      <c r="M42" s="616"/>
      <c r="N42" s="616"/>
    </row>
    <row r="43" spans="1:14">
      <c r="A43" s="49" t="s">
        <v>48</v>
      </c>
      <c r="B43" s="49">
        <v>3993</v>
      </c>
      <c r="C43" s="616" t="s">
        <v>260</v>
      </c>
      <c r="D43" s="618"/>
      <c r="E43" s="617"/>
      <c r="F43" s="616">
        <v>1</v>
      </c>
      <c r="G43" s="616"/>
      <c r="H43" s="616"/>
      <c r="I43" s="616"/>
      <c r="J43" s="616"/>
      <c r="K43" s="616"/>
      <c r="L43" s="616"/>
      <c r="M43" s="616"/>
      <c r="N43" s="616"/>
    </row>
    <row r="44" spans="1:14">
      <c r="A44" s="49" t="s">
        <v>49</v>
      </c>
      <c r="B44" s="49">
        <v>6575</v>
      </c>
      <c r="C44" s="616" t="s">
        <v>260</v>
      </c>
      <c r="D44" s="618"/>
      <c r="E44" s="617"/>
      <c r="F44" s="616">
        <v>1</v>
      </c>
      <c r="G44" s="616"/>
      <c r="H44" s="616"/>
      <c r="I44" s="616"/>
      <c r="J44" s="616"/>
      <c r="K44" s="616"/>
      <c r="L44" s="616"/>
      <c r="M44" s="616"/>
      <c r="N44" s="616"/>
    </row>
    <row r="45" spans="1:14">
      <c r="A45" s="49" t="s">
        <v>50</v>
      </c>
      <c r="B45" s="49">
        <v>6394</v>
      </c>
      <c r="C45" s="616" t="s">
        <v>264</v>
      </c>
      <c r="D45" s="675">
        <v>1</v>
      </c>
      <c r="E45" s="616">
        <v>1</v>
      </c>
      <c r="F45" s="616"/>
      <c r="G45" s="616">
        <v>3</v>
      </c>
      <c r="H45" s="616">
        <v>1</v>
      </c>
      <c r="I45" s="616">
        <v>4</v>
      </c>
      <c r="J45" s="616"/>
      <c r="K45" s="616"/>
      <c r="L45" s="616"/>
      <c r="M45" s="616"/>
      <c r="N45" s="616"/>
    </row>
    <row r="46" spans="1:14">
      <c r="A46" s="49" t="s">
        <v>51</v>
      </c>
      <c r="B46" s="49">
        <v>7038</v>
      </c>
      <c r="C46" s="616" t="s">
        <v>264</v>
      </c>
      <c r="D46" s="675">
        <v>1</v>
      </c>
      <c r="E46" s="616"/>
      <c r="F46" s="616"/>
      <c r="G46" s="616"/>
      <c r="H46" s="616"/>
      <c r="I46" s="616"/>
      <c r="J46" s="616"/>
      <c r="K46" s="616"/>
      <c r="L46" s="616"/>
      <c r="M46" s="616"/>
      <c r="N46" s="616"/>
    </row>
    <row r="47" spans="1:14">
      <c r="A47" s="49" t="s">
        <v>52</v>
      </c>
      <c r="B47" s="49">
        <v>6882</v>
      </c>
      <c r="C47" s="616" t="s">
        <v>264</v>
      </c>
      <c r="D47" s="675">
        <v>1</v>
      </c>
      <c r="E47" s="616"/>
      <c r="F47" s="616"/>
      <c r="G47" s="616">
        <v>1</v>
      </c>
      <c r="H47" s="616"/>
      <c r="I47" s="616"/>
      <c r="J47" s="616"/>
      <c r="K47" s="616"/>
      <c r="L47" s="616"/>
      <c r="M47" s="616"/>
      <c r="N47" s="616"/>
    </row>
    <row r="48" spans="1:14">
      <c r="A48" s="49" t="s">
        <v>53</v>
      </c>
      <c r="B48" s="49">
        <v>27290</v>
      </c>
      <c r="C48" s="616" t="s">
        <v>265</v>
      </c>
      <c r="D48" s="57">
        <v>1</v>
      </c>
      <c r="E48" s="57">
        <v>3</v>
      </c>
      <c r="F48" s="57"/>
      <c r="G48" s="57"/>
      <c r="H48" s="616"/>
      <c r="I48" s="616"/>
      <c r="J48" s="616"/>
      <c r="K48" s="616"/>
      <c r="L48" s="616"/>
      <c r="M48" s="616"/>
      <c r="N48" s="616"/>
    </row>
    <row r="49" spans="1:14">
      <c r="A49" s="49" t="s">
        <v>54</v>
      </c>
      <c r="B49" s="49">
        <v>103563</v>
      </c>
      <c r="C49" s="616"/>
      <c r="D49" s="57">
        <f t="shared" ref="D49:I49" si="2">SUM(D35:D48)</f>
        <v>4</v>
      </c>
      <c r="E49" s="57">
        <f t="shared" si="2"/>
        <v>4</v>
      </c>
      <c r="F49" s="57">
        <f t="shared" si="2"/>
        <v>10</v>
      </c>
      <c r="G49" s="57">
        <f t="shared" si="2"/>
        <v>17</v>
      </c>
      <c r="H49" s="57">
        <f t="shared" si="2"/>
        <v>5</v>
      </c>
      <c r="I49" s="57">
        <f t="shared" si="2"/>
        <v>9</v>
      </c>
      <c r="J49" s="674"/>
      <c r="K49" s="57"/>
      <c r="L49" s="57"/>
      <c r="M49" s="57"/>
      <c r="N49" s="57"/>
    </row>
    <row r="50" spans="1:14">
      <c r="A50" s="737"/>
      <c r="B50" s="738"/>
      <c r="C50" s="738"/>
      <c r="D50" s="738"/>
      <c r="E50" s="738"/>
      <c r="F50" s="738"/>
      <c r="G50" s="738"/>
      <c r="H50" s="738"/>
      <c r="I50" s="738"/>
      <c r="J50" s="738"/>
      <c r="K50" s="738"/>
      <c r="L50" s="738"/>
      <c r="M50" s="738"/>
      <c r="N50" s="739"/>
    </row>
    <row r="51" spans="1:14">
      <c r="A51" s="49" t="s">
        <v>55</v>
      </c>
      <c r="B51" s="49">
        <v>66049</v>
      </c>
      <c r="C51" s="676" t="s">
        <v>263</v>
      </c>
      <c r="D51" s="676">
        <v>1</v>
      </c>
      <c r="E51" s="53">
        <v>3</v>
      </c>
      <c r="F51" s="615"/>
      <c r="G51" s="50"/>
      <c r="H51" s="54"/>
      <c r="I51" s="54"/>
      <c r="J51" s="54"/>
      <c r="K51" s="54"/>
      <c r="L51" s="54"/>
      <c r="M51" s="54"/>
      <c r="N51" s="54">
        <v>1</v>
      </c>
    </row>
    <row r="52" spans="1:14">
      <c r="A52" s="55"/>
      <c r="B52" s="56"/>
      <c r="C52" s="704"/>
      <c r="D52" s="738"/>
      <c r="E52" s="738"/>
      <c r="F52" s="738"/>
      <c r="G52" s="738"/>
      <c r="H52" s="738"/>
      <c r="I52" s="738"/>
      <c r="J52" s="738"/>
      <c r="K52" s="738"/>
      <c r="L52" s="738"/>
      <c r="M52" s="738"/>
      <c r="N52" s="739"/>
    </row>
    <row r="53" spans="1:14">
      <c r="A53" s="49" t="s">
        <v>56</v>
      </c>
      <c r="B53" s="49">
        <v>3189</v>
      </c>
      <c r="C53" s="676" t="s">
        <v>260</v>
      </c>
      <c r="D53" s="49"/>
      <c r="E53" s="53"/>
      <c r="F53" s="614">
        <v>1</v>
      </c>
      <c r="G53" s="677">
        <v>2</v>
      </c>
      <c r="H53" s="54">
        <v>1</v>
      </c>
      <c r="I53" s="54">
        <v>2</v>
      </c>
      <c r="J53" s="54"/>
      <c r="K53" s="54"/>
      <c r="L53" s="54"/>
      <c r="M53" s="54"/>
      <c r="N53" s="54"/>
    </row>
    <row r="54" spans="1:14">
      <c r="A54" s="49" t="s">
        <v>57</v>
      </c>
      <c r="B54" s="49">
        <v>13778</v>
      </c>
      <c r="C54" s="676" t="s">
        <v>260</v>
      </c>
      <c r="D54" s="49"/>
      <c r="E54" s="57"/>
      <c r="F54" s="614">
        <v>1</v>
      </c>
      <c r="G54" s="677">
        <v>5</v>
      </c>
      <c r="H54" s="54"/>
      <c r="I54" s="54"/>
      <c r="J54" s="54"/>
      <c r="K54" s="54"/>
      <c r="L54" s="54"/>
      <c r="M54" s="54"/>
      <c r="N54" s="54"/>
    </row>
    <row r="55" spans="1:14">
      <c r="A55" s="49" t="s">
        <v>58</v>
      </c>
      <c r="B55" s="49">
        <v>6830</v>
      </c>
      <c r="C55" s="676" t="s">
        <v>260</v>
      </c>
      <c r="D55" s="49"/>
      <c r="E55" s="53"/>
      <c r="F55" s="614">
        <v>1</v>
      </c>
      <c r="G55" s="677">
        <v>2</v>
      </c>
      <c r="H55" s="54"/>
      <c r="I55" s="54"/>
      <c r="J55" s="54"/>
      <c r="K55" s="54"/>
      <c r="L55" s="54"/>
      <c r="M55" s="54"/>
      <c r="N55" s="54">
        <v>1</v>
      </c>
    </row>
    <row r="56" spans="1:14">
      <c r="A56" s="49" t="s">
        <v>59</v>
      </c>
      <c r="B56" s="49">
        <v>2479</v>
      </c>
      <c r="C56" s="676" t="s">
        <v>260</v>
      </c>
      <c r="D56" s="49"/>
      <c r="E56" s="53"/>
      <c r="F56" s="614">
        <v>1</v>
      </c>
      <c r="G56" s="677"/>
      <c r="H56" s="54"/>
      <c r="I56" s="54"/>
      <c r="J56" s="54"/>
      <c r="K56" s="54"/>
      <c r="L56" s="54"/>
      <c r="M56" s="54"/>
      <c r="N56" s="54"/>
    </row>
    <row r="57" spans="1:14">
      <c r="A57" s="49" t="s">
        <v>60</v>
      </c>
      <c r="B57" s="49">
        <v>4095</v>
      </c>
      <c r="C57" s="676" t="s">
        <v>260</v>
      </c>
      <c r="D57" s="49"/>
      <c r="E57" s="53"/>
      <c r="F57" s="614">
        <v>1</v>
      </c>
      <c r="G57" s="677"/>
      <c r="H57" s="54"/>
      <c r="I57" s="54"/>
      <c r="J57" s="54"/>
      <c r="K57" s="54"/>
      <c r="L57" s="54"/>
      <c r="M57" s="54"/>
      <c r="N57" s="54"/>
    </row>
    <row r="58" spans="1:14">
      <c r="A58" s="49" t="s">
        <v>61</v>
      </c>
      <c r="B58" s="49">
        <v>3870</v>
      </c>
      <c r="C58" s="676" t="s">
        <v>260</v>
      </c>
      <c r="D58" s="49"/>
      <c r="E58" s="53"/>
      <c r="F58" s="614">
        <v>1</v>
      </c>
      <c r="G58" s="677">
        <v>1</v>
      </c>
      <c r="H58" s="54">
        <v>1</v>
      </c>
      <c r="I58" s="54">
        <v>1</v>
      </c>
      <c r="J58" s="54"/>
      <c r="K58" s="54"/>
      <c r="L58" s="54"/>
      <c r="M58" s="54"/>
      <c r="N58" s="54"/>
    </row>
    <row r="59" spans="1:14">
      <c r="A59" s="49" t="s">
        <v>62</v>
      </c>
      <c r="B59" s="49">
        <v>4457</v>
      </c>
      <c r="C59" s="676" t="s">
        <v>260</v>
      </c>
      <c r="D59" s="49"/>
      <c r="E59" s="53"/>
      <c r="F59" s="614">
        <v>2</v>
      </c>
      <c r="G59" s="677"/>
      <c r="H59" s="54">
        <v>2</v>
      </c>
      <c r="I59" s="54"/>
      <c r="J59" s="54"/>
      <c r="K59" s="54"/>
      <c r="L59" s="54"/>
      <c r="M59" s="54"/>
      <c r="N59" s="54"/>
    </row>
    <row r="60" spans="1:14">
      <c r="A60" s="49" t="s">
        <v>63</v>
      </c>
      <c r="B60" s="49">
        <v>6654</v>
      </c>
      <c r="C60" s="676" t="s">
        <v>260</v>
      </c>
      <c r="D60" s="49"/>
      <c r="E60" s="53"/>
      <c r="F60" s="614">
        <v>1</v>
      </c>
      <c r="G60" s="677">
        <v>1</v>
      </c>
      <c r="H60" s="54"/>
      <c r="I60" s="54"/>
      <c r="J60" s="54"/>
      <c r="K60" s="54"/>
      <c r="L60" s="54"/>
      <c r="M60" s="54"/>
      <c r="N60" s="54"/>
    </row>
    <row r="61" spans="1:14">
      <c r="A61" s="49" t="s">
        <v>64</v>
      </c>
      <c r="B61" s="49">
        <v>4759</v>
      </c>
      <c r="C61" s="676" t="s">
        <v>260</v>
      </c>
      <c r="D61" s="49"/>
      <c r="E61" s="53"/>
      <c r="F61" s="614">
        <v>1</v>
      </c>
      <c r="G61" s="677">
        <v>2</v>
      </c>
      <c r="H61" s="54"/>
      <c r="I61" s="54"/>
      <c r="J61" s="54"/>
      <c r="K61" s="54"/>
      <c r="L61" s="54"/>
      <c r="M61" s="54"/>
      <c r="N61" s="54"/>
    </row>
    <row r="62" spans="1:14">
      <c r="A62" s="49" t="s">
        <v>65</v>
      </c>
      <c r="B62" s="49">
        <v>5679</v>
      </c>
      <c r="C62" s="676" t="s">
        <v>260</v>
      </c>
      <c r="D62" s="49"/>
      <c r="E62" s="53"/>
      <c r="F62" s="614">
        <v>1</v>
      </c>
      <c r="G62" s="677">
        <v>1</v>
      </c>
      <c r="H62" s="54"/>
      <c r="I62" s="54"/>
      <c r="J62" s="54"/>
      <c r="K62" s="54"/>
      <c r="L62" s="54"/>
      <c r="M62" s="54"/>
      <c r="N62" s="54"/>
    </row>
    <row r="63" spans="1:14">
      <c r="A63" s="49" t="s">
        <v>66</v>
      </c>
      <c r="B63" s="49">
        <v>7021</v>
      </c>
      <c r="C63" s="676" t="s">
        <v>260</v>
      </c>
      <c r="D63" s="49"/>
      <c r="E63" s="53"/>
      <c r="F63" s="614">
        <v>1</v>
      </c>
      <c r="G63" s="677"/>
      <c r="H63" s="54">
        <v>1</v>
      </c>
      <c r="I63" s="54"/>
      <c r="J63" s="54"/>
      <c r="K63" s="54"/>
      <c r="L63" s="54"/>
      <c r="M63" s="54"/>
      <c r="N63" s="54"/>
    </row>
    <row r="64" spans="1:14">
      <c r="A64" s="49" t="s">
        <v>67</v>
      </c>
      <c r="B64" s="49">
        <v>5420</v>
      </c>
      <c r="C64" s="676" t="s">
        <v>260</v>
      </c>
      <c r="D64" s="49"/>
      <c r="E64" s="53"/>
      <c r="F64" s="614">
        <v>1</v>
      </c>
      <c r="G64" s="677">
        <v>3</v>
      </c>
      <c r="H64" s="54"/>
      <c r="I64" s="54"/>
      <c r="J64" s="54"/>
      <c r="K64" s="54"/>
      <c r="L64" s="54"/>
      <c r="M64" s="54"/>
      <c r="N64" s="54">
        <v>4</v>
      </c>
    </row>
    <row r="65" spans="1:14">
      <c r="A65" s="49" t="s">
        <v>68</v>
      </c>
      <c r="B65" s="49">
        <v>4006</v>
      </c>
      <c r="C65" s="676" t="s">
        <v>260</v>
      </c>
      <c r="D65" s="49"/>
      <c r="E65" s="53"/>
      <c r="F65" s="614">
        <v>1</v>
      </c>
      <c r="G65" s="677"/>
      <c r="H65" s="54">
        <v>1</v>
      </c>
      <c r="I65" s="54"/>
      <c r="J65" s="54"/>
      <c r="K65" s="54"/>
      <c r="L65" s="54"/>
      <c r="M65" s="54"/>
      <c r="N65" s="54"/>
    </row>
    <row r="66" spans="1:14">
      <c r="A66" s="49" t="s">
        <v>69</v>
      </c>
      <c r="B66" s="49">
        <v>3272</v>
      </c>
      <c r="C66" s="676" t="s">
        <v>260</v>
      </c>
      <c r="D66" s="49"/>
      <c r="E66" s="53"/>
      <c r="F66" s="614">
        <v>1</v>
      </c>
      <c r="G66" s="677"/>
      <c r="H66" s="54"/>
      <c r="I66" s="54"/>
      <c r="J66" s="54"/>
      <c r="K66" s="54"/>
      <c r="L66" s="54"/>
      <c r="M66" s="54"/>
      <c r="N66" s="54"/>
    </row>
    <row r="67" spans="1:14">
      <c r="A67" s="49" t="s">
        <v>70</v>
      </c>
      <c r="B67" s="49">
        <v>4538</v>
      </c>
      <c r="C67" s="676" t="s">
        <v>261</v>
      </c>
      <c r="D67" s="676">
        <v>1</v>
      </c>
      <c r="E67" s="53"/>
      <c r="F67" s="614"/>
      <c r="G67" s="677"/>
      <c r="H67" s="54">
        <v>1</v>
      </c>
      <c r="I67" s="54"/>
      <c r="J67" s="54"/>
      <c r="K67" s="54"/>
      <c r="L67" s="54"/>
      <c r="M67" s="54"/>
      <c r="N67" s="54"/>
    </row>
    <row r="68" spans="1:14">
      <c r="A68" s="49" t="s">
        <v>71</v>
      </c>
      <c r="B68" s="49">
        <f>SUM(B53:B67)</f>
        <v>80047</v>
      </c>
      <c r="C68" s="676"/>
      <c r="D68" s="676">
        <f>SUM(D53:D67)</f>
        <v>1</v>
      </c>
      <c r="E68" s="676"/>
      <c r="F68" s="676">
        <f t="shared" ref="F68:N68" si="3">SUM(F53:F67)</f>
        <v>15</v>
      </c>
      <c r="G68" s="676">
        <f t="shared" si="3"/>
        <v>17</v>
      </c>
      <c r="H68" s="676">
        <f t="shared" si="3"/>
        <v>7</v>
      </c>
      <c r="I68" s="676">
        <f t="shared" si="3"/>
        <v>3</v>
      </c>
      <c r="J68" s="676"/>
      <c r="K68" s="49"/>
      <c r="L68" s="49"/>
      <c r="M68" s="49"/>
      <c r="N68" s="49">
        <f t="shared" si="3"/>
        <v>5</v>
      </c>
    </row>
    <row r="69" spans="1:14">
      <c r="A69" s="737"/>
      <c r="B69" s="738"/>
      <c r="C69" s="738"/>
      <c r="D69" s="738"/>
      <c r="E69" s="738"/>
      <c r="F69" s="738"/>
      <c r="G69" s="738"/>
      <c r="H69" s="738"/>
      <c r="I69" s="738"/>
      <c r="J69" s="738"/>
      <c r="K69" s="738"/>
      <c r="L69" s="738"/>
      <c r="M69" s="738"/>
      <c r="N69" s="739"/>
    </row>
    <row r="70" spans="1:14">
      <c r="A70" s="49" t="s">
        <v>72</v>
      </c>
      <c r="B70" s="49">
        <v>5894</v>
      </c>
      <c r="C70" s="51" t="s">
        <v>260</v>
      </c>
      <c r="D70" s="53"/>
      <c r="E70" s="53"/>
      <c r="F70" s="53">
        <v>1</v>
      </c>
      <c r="G70" s="53">
        <v>2</v>
      </c>
      <c r="H70" s="51">
        <v>1</v>
      </c>
      <c r="I70" s="51">
        <v>1</v>
      </c>
      <c r="J70" s="51"/>
      <c r="K70" s="51">
        <v>0</v>
      </c>
      <c r="L70" s="51"/>
      <c r="M70" s="51"/>
      <c r="N70" s="51"/>
    </row>
    <row r="71" spans="1:14">
      <c r="A71" s="49" t="s">
        <v>73</v>
      </c>
      <c r="B71" s="49">
        <v>5572</v>
      </c>
      <c r="C71" s="51" t="s">
        <v>260</v>
      </c>
      <c r="D71" s="53"/>
      <c r="E71" s="53"/>
      <c r="F71" s="51">
        <v>1</v>
      </c>
      <c r="G71" s="51">
        <v>1</v>
      </c>
      <c r="H71" s="51"/>
      <c r="I71" s="51"/>
      <c r="J71" s="51"/>
      <c r="K71" s="51"/>
      <c r="L71" s="51"/>
      <c r="M71" s="51"/>
      <c r="N71" s="51"/>
    </row>
    <row r="72" spans="1:14">
      <c r="A72" s="49" t="s">
        <v>74</v>
      </c>
      <c r="B72" s="49">
        <v>10504</v>
      </c>
      <c r="C72" s="51" t="s">
        <v>260</v>
      </c>
      <c r="D72" s="53"/>
      <c r="E72" s="53"/>
      <c r="F72" s="51">
        <v>1</v>
      </c>
      <c r="G72" s="51">
        <v>4</v>
      </c>
      <c r="H72" s="51">
        <v>1</v>
      </c>
      <c r="I72" s="51">
        <v>4</v>
      </c>
      <c r="J72" s="51"/>
      <c r="K72" s="51"/>
      <c r="L72" s="51"/>
      <c r="M72" s="51"/>
      <c r="N72" s="51">
        <v>3</v>
      </c>
    </row>
    <row r="73" spans="1:14">
      <c r="A73" s="49" t="s">
        <v>75</v>
      </c>
      <c r="B73" s="49">
        <v>7643</v>
      </c>
      <c r="C73" s="51" t="s">
        <v>260</v>
      </c>
      <c r="D73" s="51"/>
      <c r="E73" s="51"/>
      <c r="F73" s="51">
        <v>1</v>
      </c>
      <c r="G73" s="51">
        <v>2</v>
      </c>
      <c r="H73" s="51">
        <v>1</v>
      </c>
      <c r="I73" s="51">
        <v>2</v>
      </c>
      <c r="J73" s="51"/>
      <c r="K73" s="51"/>
      <c r="L73" s="51"/>
      <c r="M73" s="51"/>
      <c r="N73" s="51"/>
    </row>
    <row r="74" spans="1:14">
      <c r="A74" s="49" t="s">
        <v>76</v>
      </c>
      <c r="B74" s="49">
        <v>4605</v>
      </c>
      <c r="C74" s="51" t="s">
        <v>260</v>
      </c>
      <c r="D74" s="51"/>
      <c r="E74" s="51"/>
      <c r="F74" s="51">
        <v>1</v>
      </c>
      <c r="G74" s="51">
        <v>1</v>
      </c>
      <c r="H74" s="51">
        <v>1</v>
      </c>
      <c r="I74" s="51">
        <v>1</v>
      </c>
      <c r="J74" s="51"/>
      <c r="K74" s="51"/>
      <c r="L74" s="51"/>
      <c r="M74" s="51"/>
      <c r="N74" s="51"/>
    </row>
    <row r="75" spans="1:14">
      <c r="A75" s="49" t="s">
        <v>77</v>
      </c>
      <c r="B75" s="49">
        <v>4899</v>
      </c>
      <c r="C75" s="74" t="s">
        <v>260</v>
      </c>
      <c r="D75" s="51"/>
      <c r="E75" s="51"/>
      <c r="F75" s="51">
        <v>1</v>
      </c>
      <c r="G75" s="51">
        <v>1</v>
      </c>
      <c r="H75" s="51"/>
      <c r="I75" s="51"/>
      <c r="J75" s="51"/>
      <c r="K75" s="51"/>
      <c r="L75" s="51"/>
      <c r="M75" s="51"/>
      <c r="N75" s="51">
        <v>3</v>
      </c>
    </row>
    <row r="76" spans="1:14">
      <c r="A76" s="49" t="s">
        <v>78</v>
      </c>
      <c r="B76" s="49">
        <v>9986</v>
      </c>
      <c r="C76" s="90" t="s">
        <v>260</v>
      </c>
      <c r="D76" s="51"/>
      <c r="E76" s="51"/>
      <c r="F76" s="51">
        <v>1</v>
      </c>
      <c r="G76" s="51"/>
      <c r="H76" s="51">
        <v>1</v>
      </c>
      <c r="I76" s="51"/>
      <c r="J76" s="51"/>
      <c r="K76" s="51"/>
      <c r="L76" s="51"/>
      <c r="M76" s="51"/>
      <c r="N76" s="51">
        <v>1</v>
      </c>
    </row>
    <row r="77" spans="1:14">
      <c r="A77" s="49" t="s">
        <v>79</v>
      </c>
      <c r="B77" s="49">
        <v>18774</v>
      </c>
      <c r="C77" s="51" t="s">
        <v>261</v>
      </c>
      <c r="D77" s="51">
        <v>1</v>
      </c>
      <c r="E77" s="51">
        <v>3</v>
      </c>
      <c r="F77" s="51"/>
      <c r="G77" s="51"/>
      <c r="H77" s="51"/>
      <c r="I77" s="51"/>
      <c r="J77" s="51"/>
      <c r="K77" s="51"/>
      <c r="L77" s="51"/>
      <c r="M77" s="51"/>
      <c r="N77" s="51"/>
    </row>
    <row r="78" spans="1:14">
      <c r="A78" s="49" t="s">
        <v>80</v>
      </c>
      <c r="B78" s="49">
        <v>67877</v>
      </c>
      <c r="C78" s="51" t="s">
        <v>262</v>
      </c>
      <c r="D78" s="51">
        <v>1</v>
      </c>
      <c r="E78" s="51"/>
      <c r="F78" s="51"/>
      <c r="G78" s="51"/>
      <c r="H78" s="51"/>
      <c r="I78" s="51"/>
      <c r="J78" s="51"/>
      <c r="K78" s="51"/>
      <c r="L78" s="51"/>
      <c r="M78" s="51"/>
      <c r="N78" s="51"/>
    </row>
    <row r="79" spans="1:14">
      <c r="A79" s="49" t="s">
        <v>81</v>
      </c>
      <c r="B79" s="49">
        <v>67877</v>
      </c>
      <c r="C79" s="51"/>
      <c r="D79" s="51">
        <v>2</v>
      </c>
      <c r="E79" s="51">
        <v>3</v>
      </c>
      <c r="F79" s="51">
        <v>7</v>
      </c>
      <c r="G79" s="51">
        <v>11</v>
      </c>
      <c r="H79" s="51">
        <v>5</v>
      </c>
      <c r="I79" s="51">
        <v>8</v>
      </c>
      <c r="J79" s="51"/>
      <c r="K79" s="51">
        <v>0</v>
      </c>
      <c r="L79" s="51"/>
      <c r="M79" s="51"/>
      <c r="N79" s="51">
        <v>7</v>
      </c>
    </row>
    <row r="80" spans="1:14">
      <c r="A80" s="737"/>
      <c r="B80" s="738"/>
      <c r="C80" s="738"/>
      <c r="D80" s="738"/>
      <c r="E80" s="738"/>
      <c r="F80" s="738"/>
      <c r="G80" s="738"/>
      <c r="H80" s="738"/>
      <c r="I80" s="738"/>
      <c r="J80" s="738"/>
      <c r="K80" s="738"/>
      <c r="L80" s="738"/>
      <c r="M80" s="738"/>
      <c r="N80" s="739"/>
    </row>
    <row r="81" spans="1:14">
      <c r="A81" s="49" t="s">
        <v>82</v>
      </c>
      <c r="B81" s="49">
        <v>3461</v>
      </c>
      <c r="C81" s="51" t="s">
        <v>260</v>
      </c>
      <c r="D81" s="51"/>
      <c r="E81" s="51"/>
      <c r="F81" s="51">
        <v>1</v>
      </c>
      <c r="G81" s="51"/>
      <c r="H81" s="51"/>
      <c r="I81" s="51"/>
      <c r="J81" s="51"/>
      <c r="K81" s="51"/>
      <c r="L81" s="51"/>
      <c r="M81" s="51"/>
      <c r="N81" s="51">
        <v>1</v>
      </c>
    </row>
    <row r="82" spans="1:14">
      <c r="A82" s="49" t="s">
        <v>83</v>
      </c>
      <c r="B82" s="49">
        <v>3044</v>
      </c>
      <c r="C82" s="51" t="s">
        <v>260</v>
      </c>
      <c r="D82" s="58"/>
      <c r="E82" s="59"/>
      <c r="F82" s="51">
        <v>1</v>
      </c>
      <c r="G82" s="51"/>
      <c r="H82" s="51"/>
      <c r="I82" s="51"/>
      <c r="J82" s="51"/>
      <c r="K82" s="51"/>
      <c r="L82" s="51"/>
      <c r="M82" s="51"/>
      <c r="N82" s="51">
        <v>0</v>
      </c>
    </row>
    <row r="83" spans="1:14">
      <c r="A83" s="49" t="s">
        <v>84</v>
      </c>
      <c r="B83" s="49">
        <v>6542</v>
      </c>
      <c r="C83" s="51" t="s">
        <v>260</v>
      </c>
      <c r="D83" s="60"/>
      <c r="E83" s="60"/>
      <c r="F83" s="53">
        <v>1</v>
      </c>
      <c r="G83" s="53">
        <v>2</v>
      </c>
      <c r="H83" s="51"/>
      <c r="I83" s="51"/>
      <c r="J83" s="51"/>
      <c r="K83" s="51"/>
      <c r="L83" s="51"/>
      <c r="M83" s="51"/>
      <c r="N83" s="51">
        <v>0</v>
      </c>
    </row>
    <row r="84" spans="1:14">
      <c r="A84" s="49" t="s">
        <v>85</v>
      </c>
      <c r="B84" s="49">
        <v>6148</v>
      </c>
      <c r="C84" s="51" t="s">
        <v>260</v>
      </c>
      <c r="D84" s="60"/>
      <c r="E84" s="60"/>
      <c r="F84" s="51">
        <v>1</v>
      </c>
      <c r="G84" s="51">
        <v>2</v>
      </c>
      <c r="H84" s="51"/>
      <c r="I84" s="51"/>
      <c r="J84" s="51"/>
      <c r="K84" s="51"/>
      <c r="L84" s="51"/>
      <c r="M84" s="51"/>
      <c r="N84" s="51">
        <v>1</v>
      </c>
    </row>
    <row r="85" spans="1:14">
      <c r="A85" s="49" t="s">
        <v>86</v>
      </c>
      <c r="B85" s="49">
        <v>7213</v>
      </c>
      <c r="C85" s="51" t="s">
        <v>260</v>
      </c>
      <c r="D85" s="60"/>
      <c r="E85" s="60"/>
      <c r="F85" s="51">
        <v>1</v>
      </c>
      <c r="G85" s="51">
        <v>3</v>
      </c>
      <c r="H85" s="51"/>
      <c r="I85" s="51"/>
      <c r="J85" s="51"/>
      <c r="K85" s="51"/>
      <c r="L85" s="51"/>
      <c r="M85" s="51"/>
      <c r="N85" s="51">
        <v>0</v>
      </c>
    </row>
    <row r="86" spans="1:14">
      <c r="A86" s="49" t="s">
        <v>87</v>
      </c>
      <c r="B86" s="49">
        <v>4874</v>
      </c>
      <c r="C86" s="51" t="s">
        <v>260</v>
      </c>
      <c r="D86" s="51"/>
      <c r="E86" s="51"/>
      <c r="F86" s="51">
        <v>1</v>
      </c>
      <c r="G86" s="51">
        <v>1</v>
      </c>
      <c r="H86" s="51"/>
      <c r="I86" s="51"/>
      <c r="J86" s="51"/>
      <c r="K86" s="51"/>
      <c r="L86" s="51"/>
      <c r="M86" s="51"/>
      <c r="N86" s="51">
        <v>1</v>
      </c>
    </row>
    <row r="87" spans="1:14">
      <c r="A87" s="49" t="s">
        <v>88</v>
      </c>
      <c r="B87" s="49">
        <v>16324</v>
      </c>
      <c r="C87" s="51" t="s">
        <v>565</v>
      </c>
      <c r="D87" s="59">
        <v>1</v>
      </c>
      <c r="E87" s="59"/>
      <c r="F87" s="51"/>
      <c r="G87" s="51"/>
      <c r="H87" s="51"/>
      <c r="I87" s="51"/>
      <c r="J87" s="51"/>
      <c r="K87" s="51"/>
      <c r="L87" s="51"/>
      <c r="M87" s="51"/>
      <c r="N87" s="51">
        <v>2</v>
      </c>
    </row>
    <row r="88" spans="1:14">
      <c r="A88" s="49" t="s">
        <v>89</v>
      </c>
      <c r="B88" s="49">
        <f>SUM(B81:B87)</f>
        <v>47606</v>
      </c>
      <c r="C88" s="51"/>
      <c r="D88" s="51">
        <v>1</v>
      </c>
      <c r="E88" s="51"/>
      <c r="F88" s="51">
        <v>6</v>
      </c>
      <c r="G88" s="51">
        <v>8</v>
      </c>
      <c r="H88" s="51"/>
      <c r="I88" s="51"/>
      <c r="J88" s="51"/>
      <c r="K88" s="51"/>
      <c r="L88" s="51"/>
      <c r="M88" s="51"/>
      <c r="N88" s="51">
        <v>5</v>
      </c>
    </row>
    <row r="89" spans="1:14">
      <c r="A89" s="737"/>
      <c r="B89" s="738"/>
      <c r="C89" s="738"/>
      <c r="D89" s="738"/>
      <c r="E89" s="738"/>
      <c r="F89" s="738"/>
      <c r="G89" s="738"/>
      <c r="H89" s="738"/>
      <c r="I89" s="738"/>
      <c r="J89" s="738"/>
      <c r="K89" s="738"/>
      <c r="L89" s="738"/>
      <c r="M89" s="738"/>
      <c r="N89" s="739"/>
    </row>
    <row r="90" spans="1:14">
      <c r="A90" s="49" t="s">
        <v>90</v>
      </c>
      <c r="B90" s="49">
        <v>4806</v>
      </c>
      <c r="C90" s="51" t="s">
        <v>260</v>
      </c>
      <c r="D90" s="59"/>
      <c r="E90" s="59"/>
      <c r="F90" s="51">
        <v>1</v>
      </c>
      <c r="G90" s="51">
        <v>1</v>
      </c>
      <c r="H90" s="51"/>
      <c r="I90" s="51"/>
      <c r="J90" s="51"/>
      <c r="K90" s="51"/>
      <c r="L90" s="51"/>
      <c r="M90" s="51"/>
      <c r="N90" s="51"/>
    </row>
    <row r="91" spans="1:14">
      <c r="A91" s="49" t="s">
        <v>91</v>
      </c>
      <c r="B91" s="49">
        <v>3747</v>
      </c>
      <c r="C91" s="51" t="s">
        <v>260</v>
      </c>
      <c r="D91" s="51"/>
      <c r="E91" s="51"/>
      <c r="F91" s="51">
        <v>1</v>
      </c>
      <c r="G91" s="51"/>
      <c r="H91" s="51"/>
      <c r="I91" s="51"/>
      <c r="J91" s="51"/>
      <c r="K91" s="51"/>
      <c r="L91" s="51"/>
      <c r="M91" s="51"/>
      <c r="N91" s="51"/>
    </row>
    <row r="92" spans="1:14">
      <c r="A92" s="49" t="s">
        <v>92</v>
      </c>
      <c r="B92" s="49">
        <v>8594</v>
      </c>
      <c r="C92" s="51" t="s">
        <v>260</v>
      </c>
      <c r="D92" s="58"/>
      <c r="E92" s="59"/>
      <c r="F92" s="51">
        <v>1</v>
      </c>
      <c r="G92" s="51">
        <v>3</v>
      </c>
      <c r="H92" s="51"/>
      <c r="I92" s="51"/>
      <c r="J92" s="51"/>
      <c r="K92" s="51"/>
      <c r="L92" s="51"/>
      <c r="M92" s="51"/>
      <c r="N92" s="51"/>
    </row>
    <row r="93" spans="1:14">
      <c r="A93" s="49" t="s">
        <v>93</v>
      </c>
      <c r="B93" s="49">
        <v>8925</v>
      </c>
      <c r="C93" s="51" t="s">
        <v>260</v>
      </c>
      <c r="D93" s="60"/>
      <c r="E93" s="60"/>
      <c r="F93" s="53">
        <v>1</v>
      </c>
      <c r="G93" s="53">
        <v>2</v>
      </c>
      <c r="H93" s="51">
        <v>1</v>
      </c>
      <c r="I93" s="51">
        <v>2</v>
      </c>
      <c r="J93" s="51"/>
      <c r="K93" s="51"/>
      <c r="L93" s="51"/>
      <c r="M93" s="51"/>
      <c r="N93" s="51"/>
    </row>
    <row r="94" spans="1:14">
      <c r="A94" s="49" t="s">
        <v>94</v>
      </c>
      <c r="B94" s="49">
        <v>4003</v>
      </c>
      <c r="C94" s="51" t="s">
        <v>260</v>
      </c>
      <c r="D94" s="60"/>
      <c r="E94" s="60"/>
      <c r="F94" s="51">
        <v>1</v>
      </c>
      <c r="G94" s="51"/>
      <c r="H94" s="51"/>
      <c r="I94" s="51"/>
      <c r="J94" s="51"/>
      <c r="K94" s="51"/>
      <c r="L94" s="51"/>
      <c r="M94" s="51"/>
      <c r="N94" s="51"/>
    </row>
    <row r="95" spans="1:14">
      <c r="A95" s="49" t="s">
        <v>95</v>
      </c>
      <c r="B95" s="49">
        <v>4170</v>
      </c>
      <c r="C95" s="51" t="s">
        <v>260</v>
      </c>
      <c r="D95" s="60"/>
      <c r="E95" s="60"/>
      <c r="F95" s="51">
        <v>1</v>
      </c>
      <c r="G95" s="51">
        <v>1</v>
      </c>
      <c r="H95" s="51"/>
      <c r="I95" s="51"/>
      <c r="J95" s="51"/>
      <c r="K95" s="51"/>
      <c r="L95" s="51"/>
      <c r="M95" s="51"/>
      <c r="N95" s="51"/>
    </row>
    <row r="96" spans="1:14">
      <c r="A96" s="49" t="s">
        <v>96</v>
      </c>
      <c r="B96" s="49">
        <v>3281</v>
      </c>
      <c r="C96" s="51" t="s">
        <v>260</v>
      </c>
      <c r="D96" s="51"/>
      <c r="E96" s="51"/>
      <c r="F96" s="51">
        <v>1</v>
      </c>
      <c r="G96" s="51"/>
      <c r="H96" s="51"/>
      <c r="I96" s="51"/>
      <c r="J96" s="51"/>
      <c r="K96" s="51"/>
      <c r="L96" s="51"/>
      <c r="M96" s="51"/>
      <c r="N96" s="51"/>
    </row>
    <row r="97" spans="1:14">
      <c r="A97" s="49" t="s">
        <v>97</v>
      </c>
      <c r="B97" s="49">
        <v>4229</v>
      </c>
      <c r="C97" s="51" t="s">
        <v>260</v>
      </c>
      <c r="D97" s="51"/>
      <c r="E97" s="51"/>
      <c r="F97" s="51">
        <v>1</v>
      </c>
      <c r="G97" s="51">
        <v>1</v>
      </c>
      <c r="H97" s="51">
        <v>1</v>
      </c>
      <c r="I97" s="51">
        <v>1</v>
      </c>
      <c r="J97" s="51"/>
      <c r="K97" s="51"/>
      <c r="L97" s="51"/>
      <c r="M97" s="51"/>
      <c r="N97" s="51"/>
    </row>
    <row r="98" spans="1:14">
      <c r="A98" s="49" t="s">
        <v>98</v>
      </c>
      <c r="B98" s="49">
        <v>5741</v>
      </c>
      <c r="C98" s="51" t="s">
        <v>260</v>
      </c>
      <c r="D98" s="51"/>
      <c r="E98" s="51"/>
      <c r="F98" s="51">
        <v>1</v>
      </c>
      <c r="G98" s="51">
        <v>1</v>
      </c>
      <c r="H98" s="51">
        <v>1</v>
      </c>
      <c r="I98" s="51">
        <v>1</v>
      </c>
      <c r="J98" s="51"/>
      <c r="K98" s="51"/>
      <c r="L98" s="51"/>
      <c r="M98" s="51"/>
      <c r="N98" s="51"/>
    </row>
    <row r="99" spans="1:14">
      <c r="A99" s="49" t="s">
        <v>99</v>
      </c>
      <c r="B99" s="49">
        <v>19631</v>
      </c>
      <c r="C99" s="51" t="s">
        <v>261</v>
      </c>
      <c r="D99" s="51">
        <v>1</v>
      </c>
      <c r="E99" s="51"/>
      <c r="F99" s="51"/>
      <c r="G99" s="51"/>
      <c r="H99" s="51"/>
      <c r="I99" s="51"/>
      <c r="J99" s="51"/>
      <c r="K99" s="51"/>
      <c r="L99" s="51"/>
      <c r="M99" s="51"/>
      <c r="N99" s="51"/>
    </row>
    <row r="100" spans="1:14">
      <c r="A100" s="49" t="s">
        <v>100</v>
      </c>
      <c r="B100" s="49">
        <v>19631</v>
      </c>
      <c r="C100" s="51" t="s">
        <v>262</v>
      </c>
      <c r="D100" s="51">
        <v>1</v>
      </c>
      <c r="E100" s="51"/>
      <c r="F100" s="51"/>
      <c r="G100" s="51"/>
      <c r="H100" s="51"/>
      <c r="I100" s="51"/>
      <c r="J100" s="51"/>
      <c r="K100" s="51"/>
      <c r="L100" s="51"/>
      <c r="M100" s="51"/>
      <c r="N100" s="51"/>
    </row>
    <row r="101" spans="1:14">
      <c r="A101" s="49" t="s">
        <v>101</v>
      </c>
      <c r="B101" s="49">
        <v>67127</v>
      </c>
      <c r="C101" s="51"/>
      <c r="D101" s="51">
        <v>2</v>
      </c>
      <c r="E101" s="51"/>
      <c r="F101" s="51">
        <v>9</v>
      </c>
      <c r="G101" s="51">
        <v>9</v>
      </c>
      <c r="H101" s="51">
        <v>3</v>
      </c>
      <c r="I101" s="51">
        <v>4</v>
      </c>
      <c r="J101" s="51"/>
      <c r="K101" s="51"/>
      <c r="L101" s="51"/>
      <c r="M101" s="51"/>
      <c r="N101" s="51">
        <v>0</v>
      </c>
    </row>
    <row r="102" spans="1:14">
      <c r="A102" s="740"/>
      <c r="B102" s="741"/>
      <c r="C102" s="741"/>
      <c r="D102" s="741"/>
      <c r="E102" s="741"/>
      <c r="F102" s="741"/>
      <c r="G102" s="741"/>
      <c r="H102" s="741"/>
      <c r="I102" s="741"/>
      <c r="J102" s="741"/>
      <c r="K102" s="741"/>
      <c r="L102" s="741"/>
      <c r="M102" s="741"/>
      <c r="N102" s="742"/>
    </row>
    <row r="103" spans="1:14">
      <c r="A103" s="49" t="s">
        <v>102</v>
      </c>
      <c r="B103" s="49">
        <v>5405</v>
      </c>
      <c r="C103" s="51" t="s">
        <v>260</v>
      </c>
      <c r="D103" s="62"/>
      <c r="E103" s="62"/>
      <c r="F103" s="62">
        <v>1</v>
      </c>
      <c r="G103" s="62">
        <v>1</v>
      </c>
      <c r="H103" s="61">
        <v>1</v>
      </c>
      <c r="I103" s="61">
        <v>1</v>
      </c>
      <c r="J103" s="61"/>
      <c r="K103" s="61"/>
      <c r="L103" s="61"/>
      <c r="M103" s="61"/>
      <c r="N103" s="63"/>
    </row>
    <row r="104" spans="1:14">
      <c r="A104" s="49" t="s">
        <v>103</v>
      </c>
      <c r="B104" s="49">
        <v>7426</v>
      </c>
      <c r="C104" s="51" t="s">
        <v>260</v>
      </c>
      <c r="D104" s="62"/>
      <c r="E104" s="62"/>
      <c r="F104" s="61">
        <v>1</v>
      </c>
      <c r="G104" s="61">
        <v>0</v>
      </c>
      <c r="H104" s="61"/>
      <c r="I104" s="61"/>
      <c r="J104" s="61"/>
      <c r="K104" s="61"/>
      <c r="L104" s="61"/>
      <c r="M104" s="61"/>
      <c r="N104" s="63">
        <v>2</v>
      </c>
    </row>
    <row r="105" spans="1:14">
      <c r="A105" s="49" t="s">
        <v>104</v>
      </c>
      <c r="B105" s="49">
        <v>7386</v>
      </c>
      <c r="C105" s="51" t="s">
        <v>260</v>
      </c>
      <c r="D105" s="62"/>
      <c r="E105" s="62"/>
      <c r="F105" s="61">
        <v>1</v>
      </c>
      <c r="G105" s="61">
        <v>0</v>
      </c>
      <c r="H105" s="61"/>
      <c r="I105" s="61"/>
      <c r="J105" s="61"/>
      <c r="K105" s="61"/>
      <c r="L105" s="61"/>
      <c r="M105" s="61"/>
      <c r="N105" s="63"/>
    </row>
    <row r="106" spans="1:14">
      <c r="A106" s="49" t="s">
        <v>105</v>
      </c>
      <c r="B106" s="49">
        <v>5991</v>
      </c>
      <c r="C106" s="51" t="s">
        <v>260</v>
      </c>
      <c r="D106" s="61"/>
      <c r="E106" s="61"/>
      <c r="F106" s="61">
        <v>1</v>
      </c>
      <c r="G106" s="61">
        <v>2</v>
      </c>
      <c r="H106" s="61"/>
      <c r="I106" s="61"/>
      <c r="J106" s="61"/>
      <c r="K106" s="61"/>
      <c r="L106" s="61"/>
      <c r="M106" s="61"/>
      <c r="N106" s="63"/>
    </row>
    <row r="107" spans="1:14">
      <c r="A107" s="49" t="s">
        <v>106</v>
      </c>
      <c r="B107" s="49">
        <v>6794</v>
      </c>
      <c r="C107" s="51" t="s">
        <v>260</v>
      </c>
      <c r="D107" s="61"/>
      <c r="E107" s="61"/>
      <c r="F107" s="61">
        <v>1</v>
      </c>
      <c r="G107" s="61">
        <v>3</v>
      </c>
      <c r="H107" s="61"/>
      <c r="I107" s="61"/>
      <c r="J107" s="61"/>
      <c r="K107" s="61"/>
      <c r="L107" s="61"/>
      <c r="M107" s="61"/>
      <c r="N107" s="63">
        <v>3</v>
      </c>
    </row>
    <row r="108" spans="1:14">
      <c r="A108" s="49" t="s">
        <v>107</v>
      </c>
      <c r="B108" s="49">
        <v>8824</v>
      </c>
      <c r="C108" s="74" t="s">
        <v>260</v>
      </c>
      <c r="D108" s="61"/>
      <c r="E108" s="61"/>
      <c r="F108" s="61">
        <v>1</v>
      </c>
      <c r="G108" s="61">
        <v>3</v>
      </c>
      <c r="H108" s="61">
        <v>1</v>
      </c>
      <c r="I108" s="61">
        <v>3</v>
      </c>
      <c r="J108" s="61"/>
      <c r="K108" s="61"/>
      <c r="L108" s="61"/>
      <c r="M108" s="61"/>
      <c r="N108" s="63"/>
    </row>
    <row r="109" spans="1:14">
      <c r="A109" s="49" t="s">
        <v>108</v>
      </c>
      <c r="B109" s="49">
        <v>5510</v>
      </c>
      <c r="C109" s="90" t="s">
        <v>260</v>
      </c>
      <c r="D109" s="61"/>
      <c r="E109" s="61"/>
      <c r="F109" s="61">
        <v>1</v>
      </c>
      <c r="G109" s="61">
        <v>1</v>
      </c>
      <c r="H109" s="61"/>
      <c r="I109" s="61"/>
      <c r="J109" s="61"/>
      <c r="K109" s="61"/>
      <c r="L109" s="61"/>
      <c r="M109" s="61"/>
      <c r="N109" s="63"/>
    </row>
    <row r="110" spans="1:14">
      <c r="A110" s="49" t="s">
        <v>109</v>
      </c>
      <c r="B110" s="49">
        <v>6838</v>
      </c>
      <c r="C110" s="90" t="s">
        <v>260</v>
      </c>
      <c r="D110" s="61"/>
      <c r="E110" s="61"/>
      <c r="F110" s="61">
        <v>1</v>
      </c>
      <c r="G110" s="61">
        <v>3</v>
      </c>
      <c r="H110" s="61"/>
      <c r="I110" s="61"/>
      <c r="J110" s="61"/>
      <c r="K110" s="61"/>
      <c r="L110" s="61"/>
      <c r="M110" s="61"/>
      <c r="N110" s="63"/>
    </row>
    <row r="111" spans="1:14">
      <c r="A111" s="49" t="s">
        <v>110</v>
      </c>
      <c r="B111" s="49">
        <v>9110</v>
      </c>
      <c r="C111" s="51" t="s">
        <v>264</v>
      </c>
      <c r="D111" s="64">
        <v>1</v>
      </c>
      <c r="E111" s="61"/>
      <c r="F111" s="61"/>
      <c r="G111" s="61">
        <v>3</v>
      </c>
      <c r="H111" s="61"/>
      <c r="I111" s="61"/>
      <c r="J111" s="61"/>
      <c r="K111" s="61"/>
      <c r="L111" s="61"/>
      <c r="M111" s="61"/>
      <c r="N111" s="63"/>
    </row>
    <row r="112" spans="1:14">
      <c r="A112" s="49" t="s">
        <v>111</v>
      </c>
      <c r="B112" s="49">
        <v>36093</v>
      </c>
      <c r="C112" s="90" t="s">
        <v>261</v>
      </c>
      <c r="D112" s="61">
        <v>1</v>
      </c>
      <c r="E112" s="61">
        <v>2</v>
      </c>
      <c r="F112" s="61"/>
      <c r="G112" s="61"/>
      <c r="H112" s="61"/>
      <c r="I112" s="61"/>
      <c r="J112" s="61"/>
      <c r="K112" s="61"/>
      <c r="L112" s="61"/>
      <c r="M112" s="61"/>
      <c r="N112" s="63"/>
    </row>
    <row r="113" spans="1:14">
      <c r="A113" s="49" t="s">
        <v>112</v>
      </c>
      <c r="B113" s="49">
        <v>99377</v>
      </c>
      <c r="C113" s="676"/>
      <c r="D113" s="61">
        <v>2</v>
      </c>
      <c r="E113" s="61">
        <v>2</v>
      </c>
      <c r="F113" s="61">
        <v>8</v>
      </c>
      <c r="G113" s="61">
        <v>16</v>
      </c>
      <c r="H113" s="61">
        <v>2</v>
      </c>
      <c r="I113" s="61">
        <v>4</v>
      </c>
      <c r="J113" s="61"/>
      <c r="K113" s="61"/>
      <c r="L113" s="61"/>
      <c r="M113" s="61"/>
      <c r="N113" s="63">
        <v>5</v>
      </c>
    </row>
    <row r="114" spans="1:14">
      <c r="A114" s="737"/>
      <c r="B114" s="738"/>
      <c r="C114" s="738"/>
      <c r="D114" s="738"/>
      <c r="E114" s="738"/>
      <c r="F114" s="738"/>
      <c r="G114" s="738"/>
      <c r="H114" s="738"/>
      <c r="I114" s="738"/>
      <c r="J114" s="738"/>
      <c r="K114" s="738"/>
      <c r="L114" s="738"/>
      <c r="M114" s="738"/>
      <c r="N114" s="739"/>
    </row>
    <row r="115" spans="1:14">
      <c r="A115" s="49" t="s">
        <v>113</v>
      </c>
      <c r="B115" s="49">
        <v>4209</v>
      </c>
      <c r="C115" s="51" t="s">
        <v>260</v>
      </c>
      <c r="D115" s="51"/>
      <c r="E115" s="51"/>
      <c r="F115" s="51">
        <v>1</v>
      </c>
      <c r="G115" s="51">
        <v>1</v>
      </c>
      <c r="H115" s="51"/>
      <c r="I115" s="51"/>
      <c r="J115" s="51"/>
      <c r="K115" s="51"/>
      <c r="L115" s="51"/>
      <c r="M115" s="51"/>
      <c r="N115" s="51">
        <v>3</v>
      </c>
    </row>
    <row r="116" spans="1:14">
      <c r="A116" s="49" t="s">
        <v>114</v>
      </c>
      <c r="B116" s="49">
        <v>6033</v>
      </c>
      <c r="C116" s="51" t="s">
        <v>260</v>
      </c>
      <c r="D116" s="51"/>
      <c r="E116" s="51"/>
      <c r="F116" s="51">
        <v>1</v>
      </c>
      <c r="G116" s="51">
        <v>2</v>
      </c>
      <c r="H116" s="51"/>
      <c r="I116" s="51"/>
      <c r="J116" s="51"/>
      <c r="K116" s="51"/>
      <c r="L116" s="51"/>
      <c r="M116" s="51"/>
      <c r="N116" s="65"/>
    </row>
    <row r="117" spans="1:14">
      <c r="A117" s="49" t="s">
        <v>115</v>
      </c>
      <c r="B117" s="49">
        <v>2978</v>
      </c>
      <c r="C117" s="51" t="s">
        <v>260</v>
      </c>
      <c r="D117" s="52"/>
      <c r="E117" s="51"/>
      <c r="F117" s="51">
        <v>1</v>
      </c>
      <c r="G117" s="51">
        <v>0</v>
      </c>
      <c r="H117" s="51"/>
      <c r="I117" s="51"/>
      <c r="J117" s="51"/>
      <c r="K117" s="51"/>
      <c r="L117" s="51"/>
      <c r="M117" s="51"/>
      <c r="N117" s="65"/>
    </row>
    <row r="118" spans="1:14">
      <c r="A118" s="49" t="s">
        <v>116</v>
      </c>
      <c r="B118" s="49">
        <v>6444</v>
      </c>
      <c r="C118" s="51" t="s">
        <v>260</v>
      </c>
      <c r="D118" s="53"/>
      <c r="E118" s="53"/>
      <c r="F118" s="53">
        <v>1</v>
      </c>
      <c r="G118" s="53">
        <v>3</v>
      </c>
      <c r="H118" s="51"/>
      <c r="I118" s="51"/>
      <c r="J118" s="51"/>
      <c r="K118" s="51"/>
      <c r="L118" s="51"/>
      <c r="M118" s="51"/>
      <c r="N118" s="51">
        <v>1</v>
      </c>
    </row>
    <row r="119" spans="1:14">
      <c r="A119" s="49" t="s">
        <v>117</v>
      </c>
      <c r="B119" s="49">
        <v>10981</v>
      </c>
      <c r="C119" s="51" t="s">
        <v>260</v>
      </c>
      <c r="D119" s="53"/>
      <c r="E119" s="53"/>
      <c r="F119" s="51">
        <v>1</v>
      </c>
      <c r="G119" s="51">
        <v>5</v>
      </c>
      <c r="H119" s="51"/>
      <c r="I119" s="51"/>
      <c r="J119" s="51"/>
      <c r="K119" s="51"/>
      <c r="L119" s="51"/>
      <c r="M119" s="51"/>
      <c r="N119" s="51">
        <v>10</v>
      </c>
    </row>
    <row r="120" spans="1:14">
      <c r="A120" s="49" t="s">
        <v>118</v>
      </c>
      <c r="B120" s="49">
        <v>6141</v>
      </c>
      <c r="C120" s="51" t="s">
        <v>260</v>
      </c>
      <c r="D120" s="53"/>
      <c r="E120" s="53"/>
      <c r="F120" s="51">
        <v>1</v>
      </c>
      <c r="G120" s="51">
        <v>1</v>
      </c>
      <c r="H120" s="51"/>
      <c r="I120" s="51"/>
      <c r="J120" s="51"/>
      <c r="K120" s="51"/>
      <c r="L120" s="51"/>
      <c r="M120" s="51"/>
      <c r="N120" s="51">
        <v>1</v>
      </c>
    </row>
    <row r="121" spans="1:14">
      <c r="A121" s="49" t="s">
        <v>119</v>
      </c>
      <c r="B121" s="49">
        <v>6330</v>
      </c>
      <c r="C121" s="51" t="s">
        <v>260</v>
      </c>
      <c r="D121" s="51"/>
      <c r="E121" s="51"/>
      <c r="F121" s="51">
        <v>1</v>
      </c>
      <c r="G121" s="51">
        <v>3</v>
      </c>
      <c r="H121" s="51"/>
      <c r="I121" s="51"/>
      <c r="J121" s="51"/>
      <c r="K121" s="51"/>
      <c r="L121" s="51"/>
      <c r="M121" s="51"/>
      <c r="N121" s="51">
        <v>1</v>
      </c>
    </row>
    <row r="122" spans="1:14">
      <c r="A122" s="49" t="s">
        <v>120</v>
      </c>
      <c r="B122" s="49">
        <v>4041</v>
      </c>
      <c r="C122" s="51" t="s">
        <v>260</v>
      </c>
      <c r="D122" s="51"/>
      <c r="E122" s="51"/>
      <c r="F122" s="51">
        <v>1</v>
      </c>
      <c r="G122" s="51">
        <v>2</v>
      </c>
      <c r="H122" s="51"/>
      <c r="I122" s="51"/>
      <c r="J122" s="51"/>
      <c r="K122" s="51"/>
      <c r="L122" s="51"/>
      <c r="M122" s="51"/>
      <c r="N122" s="65"/>
    </row>
    <row r="123" spans="1:14">
      <c r="A123" s="49" t="s">
        <v>121</v>
      </c>
      <c r="B123" s="49">
        <v>4900</v>
      </c>
      <c r="C123" s="51" t="s">
        <v>260</v>
      </c>
      <c r="D123" s="51"/>
      <c r="E123" s="51"/>
      <c r="F123" s="51">
        <v>1</v>
      </c>
      <c r="G123" s="51">
        <v>3</v>
      </c>
      <c r="H123" s="51"/>
      <c r="I123" s="51"/>
      <c r="J123" s="51"/>
      <c r="K123" s="51"/>
      <c r="L123" s="51"/>
      <c r="M123" s="51"/>
      <c r="N123" s="65"/>
    </row>
    <row r="124" spans="1:14">
      <c r="A124" s="49" t="s">
        <v>122</v>
      </c>
      <c r="B124" s="49">
        <v>3355</v>
      </c>
      <c r="C124" s="51" t="s">
        <v>260</v>
      </c>
      <c r="D124" s="51"/>
      <c r="E124" s="51"/>
      <c r="F124" s="51">
        <v>1</v>
      </c>
      <c r="G124" s="51">
        <v>1</v>
      </c>
      <c r="H124" s="51"/>
      <c r="I124" s="51"/>
      <c r="J124" s="51"/>
      <c r="K124" s="51"/>
      <c r="L124" s="51"/>
      <c r="M124" s="51"/>
      <c r="N124" s="65"/>
    </row>
    <row r="125" spans="1:14">
      <c r="A125" s="49" t="s">
        <v>123</v>
      </c>
      <c r="B125" s="49">
        <v>5456</v>
      </c>
      <c r="C125" s="51" t="s">
        <v>264</v>
      </c>
      <c r="D125" s="51">
        <v>1</v>
      </c>
      <c r="E125" s="51"/>
      <c r="F125" s="51"/>
      <c r="G125" s="51">
        <v>2</v>
      </c>
      <c r="H125" s="51"/>
      <c r="I125" s="51"/>
      <c r="J125" s="51"/>
      <c r="K125" s="51"/>
      <c r="L125" s="51"/>
      <c r="M125" s="51"/>
      <c r="N125" s="65"/>
    </row>
    <row r="126" spans="1:14">
      <c r="A126" s="49" t="s">
        <v>124</v>
      </c>
      <c r="B126" s="49">
        <v>6757</v>
      </c>
      <c r="C126" s="51" t="s">
        <v>264</v>
      </c>
      <c r="D126" s="51">
        <v>1</v>
      </c>
      <c r="E126" s="51"/>
      <c r="F126" s="51"/>
      <c r="G126" s="51">
        <v>2</v>
      </c>
      <c r="H126" s="51"/>
      <c r="I126" s="51"/>
      <c r="J126" s="51"/>
      <c r="K126" s="51">
        <v>1</v>
      </c>
      <c r="L126" s="51"/>
      <c r="M126" s="51"/>
      <c r="N126" s="51">
        <v>3</v>
      </c>
    </row>
    <row r="127" spans="1:14">
      <c r="A127" s="49" t="s">
        <v>125</v>
      </c>
      <c r="B127" s="49">
        <v>22754</v>
      </c>
      <c r="C127" s="51" t="s">
        <v>261</v>
      </c>
      <c r="D127" s="51">
        <v>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  <c r="N127" s="65"/>
    </row>
    <row r="128" spans="1:14">
      <c r="A128" s="49" t="s">
        <v>126</v>
      </c>
      <c r="B128" s="49">
        <v>90379</v>
      </c>
      <c r="C128" s="51" t="s">
        <v>262</v>
      </c>
      <c r="D128" s="51">
        <v>1</v>
      </c>
      <c r="E128" s="51"/>
      <c r="F128" s="51"/>
      <c r="G128" s="51"/>
      <c r="H128" s="51"/>
      <c r="I128" s="51"/>
      <c r="J128" s="51"/>
      <c r="K128" s="51"/>
      <c r="L128" s="51"/>
      <c r="M128" s="51"/>
      <c r="N128" s="65"/>
    </row>
    <row r="129" spans="1:14">
      <c r="A129" s="49" t="s">
        <v>127</v>
      </c>
      <c r="B129" s="49">
        <v>90379</v>
      </c>
      <c r="C129" s="74"/>
      <c r="D129" s="51">
        <v>4</v>
      </c>
      <c r="E129" s="51">
        <v>2</v>
      </c>
      <c r="F129" s="51">
        <v>10</v>
      </c>
      <c r="G129" s="51">
        <v>25</v>
      </c>
      <c r="H129" s="51"/>
      <c r="I129" s="51"/>
      <c r="J129" s="51"/>
      <c r="K129" s="51">
        <v>1</v>
      </c>
      <c r="L129" s="51"/>
      <c r="M129" s="51"/>
      <c r="N129" s="51">
        <v>18</v>
      </c>
    </row>
    <row r="130" spans="1:14">
      <c r="A130" s="737"/>
      <c r="B130" s="738"/>
      <c r="C130" s="738"/>
      <c r="D130" s="738"/>
      <c r="E130" s="738"/>
      <c r="F130" s="738"/>
      <c r="G130" s="738"/>
      <c r="H130" s="738"/>
      <c r="I130" s="738"/>
      <c r="J130" s="738"/>
      <c r="K130" s="738"/>
      <c r="L130" s="738"/>
      <c r="M130" s="738"/>
      <c r="N130" s="739"/>
    </row>
    <row r="131" spans="1:14">
      <c r="A131" s="49" t="s">
        <v>128</v>
      </c>
      <c r="B131" s="49">
        <v>3809</v>
      </c>
      <c r="C131" s="51" t="s">
        <v>260</v>
      </c>
      <c r="D131" s="51"/>
      <c r="E131" s="51"/>
      <c r="F131" s="51">
        <v>1</v>
      </c>
      <c r="G131" s="51">
        <v>2</v>
      </c>
      <c r="H131" s="51"/>
      <c r="I131" s="51"/>
      <c r="J131" s="51"/>
      <c r="K131" s="51">
        <v>2</v>
      </c>
      <c r="L131" s="51"/>
      <c r="M131" s="51"/>
      <c r="N131" s="51"/>
    </row>
    <row r="132" spans="1:14">
      <c r="A132" s="49" t="s">
        <v>129</v>
      </c>
      <c r="B132" s="49">
        <v>8948</v>
      </c>
      <c r="C132" s="51" t="s">
        <v>260</v>
      </c>
      <c r="D132" s="51"/>
      <c r="E132" s="51"/>
      <c r="F132" s="51">
        <v>1</v>
      </c>
      <c r="G132" s="51">
        <v>3</v>
      </c>
      <c r="H132" s="51"/>
      <c r="I132" s="51"/>
      <c r="J132" s="51"/>
      <c r="K132" s="51">
        <v>1</v>
      </c>
      <c r="L132" s="51"/>
      <c r="M132" s="51"/>
      <c r="N132" s="51"/>
    </row>
    <row r="133" spans="1:14">
      <c r="A133" s="49" t="s">
        <v>130</v>
      </c>
      <c r="B133" s="49">
        <v>9247</v>
      </c>
      <c r="C133" s="66" t="s">
        <v>260</v>
      </c>
      <c r="D133" s="66"/>
      <c r="E133" s="66"/>
      <c r="F133" s="66">
        <v>1</v>
      </c>
      <c r="G133" s="66">
        <v>1</v>
      </c>
      <c r="H133" s="66"/>
      <c r="I133" s="66"/>
      <c r="J133" s="66"/>
      <c r="K133" s="66"/>
      <c r="L133" s="66"/>
      <c r="M133" s="66"/>
      <c r="N133" s="66"/>
    </row>
    <row r="134" spans="1:14">
      <c r="A134" s="49" t="s">
        <v>131</v>
      </c>
      <c r="B134" s="49">
        <v>7929</v>
      </c>
      <c r="C134" s="51" t="s">
        <v>260</v>
      </c>
      <c r="D134" s="51"/>
      <c r="E134" s="51"/>
      <c r="F134" s="51">
        <v>1</v>
      </c>
      <c r="G134" s="51">
        <v>3</v>
      </c>
      <c r="H134" s="51"/>
      <c r="I134" s="51"/>
      <c r="J134" s="51"/>
      <c r="K134" s="51"/>
      <c r="L134" s="51"/>
      <c r="M134" s="51"/>
      <c r="N134" s="51"/>
    </row>
    <row r="135" spans="1:14">
      <c r="A135" s="49" t="s">
        <v>132</v>
      </c>
      <c r="B135" s="49">
        <v>13308</v>
      </c>
      <c r="C135" s="51" t="s">
        <v>260</v>
      </c>
      <c r="D135" s="51"/>
      <c r="E135" s="51"/>
      <c r="F135" s="51">
        <v>1</v>
      </c>
      <c r="G135" s="51">
        <v>3</v>
      </c>
      <c r="H135" s="51"/>
      <c r="I135" s="51"/>
      <c r="J135" s="51"/>
      <c r="K135" s="51"/>
      <c r="L135" s="51"/>
      <c r="M135" s="51"/>
      <c r="N135" s="51">
        <v>1</v>
      </c>
    </row>
    <row r="136" spans="1:14">
      <c r="A136" s="49" t="s">
        <v>133</v>
      </c>
      <c r="B136" s="49">
        <v>12443</v>
      </c>
      <c r="C136" s="51" t="s">
        <v>260</v>
      </c>
      <c r="D136" s="51"/>
      <c r="E136" s="51"/>
      <c r="F136" s="51">
        <v>1</v>
      </c>
      <c r="G136" s="51">
        <v>3</v>
      </c>
      <c r="H136" s="51"/>
      <c r="I136" s="51"/>
      <c r="J136" s="51"/>
      <c r="K136" s="51"/>
      <c r="L136" s="51"/>
      <c r="M136" s="51"/>
      <c r="N136" s="51"/>
    </row>
    <row r="137" spans="1:14">
      <c r="A137" s="49" t="s">
        <v>134</v>
      </c>
      <c r="B137" s="49">
        <v>4719</v>
      </c>
      <c r="C137" s="51" t="s">
        <v>260</v>
      </c>
      <c r="D137" s="51"/>
      <c r="E137" s="51"/>
      <c r="F137" s="51">
        <v>1</v>
      </c>
      <c r="G137" s="51">
        <v>2</v>
      </c>
      <c r="H137" s="51">
        <v>1</v>
      </c>
      <c r="I137" s="51">
        <v>2</v>
      </c>
      <c r="J137" s="51"/>
      <c r="K137" s="51"/>
      <c r="L137" s="51"/>
      <c r="M137" s="51"/>
      <c r="N137" s="51"/>
    </row>
    <row r="138" spans="1:14">
      <c r="A138" s="49" t="s">
        <v>135</v>
      </c>
      <c r="B138" s="49">
        <v>11496</v>
      </c>
      <c r="C138" s="89" t="s">
        <v>260</v>
      </c>
      <c r="D138" s="67"/>
      <c r="E138" s="67"/>
      <c r="F138" s="67">
        <v>1</v>
      </c>
      <c r="G138" s="67">
        <v>3</v>
      </c>
      <c r="H138" s="67"/>
      <c r="I138" s="67"/>
      <c r="J138" s="67"/>
      <c r="K138" s="67"/>
      <c r="L138" s="67"/>
      <c r="M138" s="67"/>
      <c r="N138" s="68"/>
    </row>
    <row r="139" spans="1:14">
      <c r="A139" s="49" t="s">
        <v>136</v>
      </c>
      <c r="B139" s="49">
        <v>18029</v>
      </c>
      <c r="C139" s="51" t="s">
        <v>260</v>
      </c>
      <c r="D139" s="51"/>
      <c r="E139" s="51"/>
      <c r="F139" s="51">
        <v>1</v>
      </c>
      <c r="G139" s="51">
        <v>4</v>
      </c>
      <c r="H139" s="51"/>
      <c r="I139" s="51"/>
      <c r="J139" s="51"/>
      <c r="K139" s="51">
        <v>2</v>
      </c>
      <c r="L139" s="51"/>
      <c r="M139" s="51"/>
      <c r="N139" s="51">
        <v>4</v>
      </c>
    </row>
    <row r="140" spans="1:14">
      <c r="A140" s="49" t="s">
        <v>137</v>
      </c>
      <c r="B140" s="49">
        <v>7782</v>
      </c>
      <c r="C140" s="51" t="s">
        <v>260</v>
      </c>
      <c r="D140" s="51"/>
      <c r="E140" s="51"/>
      <c r="F140" s="51">
        <v>1</v>
      </c>
      <c r="G140" s="51">
        <v>3</v>
      </c>
      <c r="H140" s="51"/>
      <c r="I140" s="51"/>
      <c r="J140" s="51"/>
      <c r="K140" s="51">
        <v>1</v>
      </c>
      <c r="L140" s="51"/>
      <c r="M140" s="51"/>
      <c r="N140" s="51"/>
    </row>
    <row r="141" spans="1:14">
      <c r="A141" s="49" t="s">
        <v>138</v>
      </c>
      <c r="B141" s="49">
        <v>5951</v>
      </c>
      <c r="C141" s="51" t="s">
        <v>260</v>
      </c>
      <c r="D141" s="51"/>
      <c r="E141" s="51"/>
      <c r="F141" s="51">
        <v>1</v>
      </c>
      <c r="G141" s="51">
        <v>2</v>
      </c>
      <c r="H141" s="51">
        <v>1</v>
      </c>
      <c r="I141" s="51">
        <v>2</v>
      </c>
      <c r="J141" s="51"/>
      <c r="K141" s="51"/>
      <c r="L141" s="51"/>
      <c r="M141" s="51"/>
      <c r="N141" s="51"/>
    </row>
    <row r="142" spans="1:14">
      <c r="A142" s="49" t="s">
        <v>139</v>
      </c>
      <c r="B142" s="49">
        <v>4771</v>
      </c>
      <c r="C142" s="51" t="s">
        <v>260</v>
      </c>
      <c r="D142" s="51"/>
      <c r="E142" s="51"/>
      <c r="F142" s="51">
        <v>1</v>
      </c>
      <c r="G142" s="51">
        <v>2</v>
      </c>
      <c r="H142" s="51"/>
      <c r="I142" s="51"/>
      <c r="J142" s="51"/>
      <c r="K142" s="51"/>
      <c r="L142" s="51"/>
      <c r="M142" s="51"/>
      <c r="N142" s="51"/>
    </row>
    <row r="143" spans="1:14">
      <c r="A143" s="49" t="s">
        <v>140</v>
      </c>
      <c r="B143" s="49">
        <v>10706</v>
      </c>
      <c r="C143" s="51" t="s">
        <v>260</v>
      </c>
      <c r="D143" s="51"/>
      <c r="E143" s="51"/>
      <c r="F143" s="51">
        <v>1</v>
      </c>
      <c r="G143" s="51">
        <v>3</v>
      </c>
      <c r="H143" s="51"/>
      <c r="I143" s="51"/>
      <c r="J143" s="51"/>
      <c r="K143" s="51"/>
      <c r="L143" s="51"/>
      <c r="M143" s="51"/>
      <c r="N143" s="51"/>
    </row>
    <row r="144" spans="1:14">
      <c r="A144" s="49" t="s">
        <v>141</v>
      </c>
      <c r="B144" s="49">
        <v>3016</v>
      </c>
      <c r="C144" s="51" t="s">
        <v>260</v>
      </c>
      <c r="D144" s="51"/>
      <c r="E144" s="51"/>
      <c r="F144" s="51">
        <v>1</v>
      </c>
      <c r="G144" s="51">
        <v>1</v>
      </c>
      <c r="H144" s="51"/>
      <c r="I144" s="51"/>
      <c r="J144" s="51"/>
      <c r="K144" s="51"/>
      <c r="L144" s="51"/>
      <c r="M144" s="51"/>
      <c r="N144" s="51"/>
    </row>
    <row r="145" spans="1:14">
      <c r="A145" s="49" t="s">
        <v>142</v>
      </c>
      <c r="B145" s="49">
        <v>13562</v>
      </c>
      <c r="C145" s="51" t="s">
        <v>264</v>
      </c>
      <c r="D145" s="51">
        <v>1</v>
      </c>
      <c r="E145" s="51"/>
      <c r="F145" s="51"/>
      <c r="G145" s="51">
        <v>4</v>
      </c>
      <c r="H145" s="51"/>
      <c r="I145" s="51"/>
      <c r="J145" s="51"/>
      <c r="K145" s="51"/>
      <c r="L145" s="51"/>
      <c r="M145" s="51"/>
      <c r="N145" s="51"/>
    </row>
    <row r="146" spans="1:14">
      <c r="A146" s="49" t="s">
        <v>143</v>
      </c>
      <c r="B146" s="49">
        <v>12219</v>
      </c>
      <c r="C146" s="51" t="s">
        <v>264</v>
      </c>
      <c r="D146" s="51">
        <v>1</v>
      </c>
      <c r="E146" s="51"/>
      <c r="F146" s="51"/>
      <c r="G146" s="51">
        <v>2</v>
      </c>
      <c r="H146" s="51"/>
      <c r="I146" s="51"/>
      <c r="J146" s="51"/>
      <c r="K146" s="51"/>
      <c r="L146" s="51"/>
      <c r="M146" s="51"/>
      <c r="N146" s="51">
        <v>3</v>
      </c>
    </row>
    <row r="147" spans="1:14">
      <c r="A147" s="49" t="s">
        <v>144</v>
      </c>
      <c r="B147" s="49"/>
      <c r="C147" s="51" t="s">
        <v>262</v>
      </c>
      <c r="D147" s="51">
        <v>1</v>
      </c>
      <c r="E147" s="51"/>
      <c r="F147" s="51"/>
      <c r="G147" s="51"/>
      <c r="H147" s="51"/>
      <c r="I147" s="51"/>
      <c r="J147" s="51"/>
      <c r="K147" s="51"/>
      <c r="L147" s="51"/>
      <c r="M147" s="51"/>
      <c r="N147" s="51"/>
    </row>
    <row r="148" spans="1:14">
      <c r="A148" s="49" t="s">
        <v>145</v>
      </c>
      <c r="B148" s="49">
        <v>147935</v>
      </c>
      <c r="C148" s="74"/>
      <c r="D148" s="54">
        <v>3</v>
      </c>
      <c r="E148" s="51"/>
      <c r="F148" s="51">
        <v>14</v>
      </c>
      <c r="G148" s="51">
        <v>41</v>
      </c>
      <c r="H148" s="51">
        <v>2</v>
      </c>
      <c r="I148" s="51">
        <v>4</v>
      </c>
      <c r="J148" s="51"/>
      <c r="K148" s="51">
        <v>6</v>
      </c>
      <c r="L148" s="51"/>
      <c r="M148" s="51"/>
      <c r="N148" s="51">
        <v>8</v>
      </c>
    </row>
    <row r="149" spans="1:14">
      <c r="A149" s="69"/>
      <c r="B149" s="70"/>
      <c r="C149" s="703"/>
      <c r="D149" s="70"/>
      <c r="E149" s="70"/>
      <c r="F149" s="70"/>
      <c r="G149" s="738"/>
      <c r="H149" s="738"/>
      <c r="I149" s="738"/>
      <c r="J149" s="738"/>
      <c r="K149" s="738"/>
      <c r="L149" s="738"/>
      <c r="M149" s="738"/>
      <c r="N149" s="739"/>
    </row>
    <row r="150" spans="1:14">
      <c r="A150" s="49" t="s">
        <v>146</v>
      </c>
      <c r="B150" s="49">
        <v>348120</v>
      </c>
      <c r="C150" s="51" t="s">
        <v>261</v>
      </c>
      <c r="D150" s="52">
        <v>1</v>
      </c>
      <c r="E150" s="51">
        <v>36</v>
      </c>
      <c r="F150" s="71"/>
      <c r="G150" s="50"/>
      <c r="H150" s="54"/>
      <c r="I150" s="54"/>
      <c r="J150" s="54"/>
      <c r="K150" s="54"/>
      <c r="L150" s="54"/>
      <c r="M150" s="54"/>
      <c r="N150" s="54"/>
    </row>
    <row r="151" spans="1:14">
      <c r="A151" s="743"/>
      <c r="B151" s="744"/>
      <c r="C151" s="744"/>
      <c r="D151" s="744"/>
      <c r="E151" s="744"/>
      <c r="F151" s="744"/>
      <c r="G151" s="744"/>
      <c r="H151" s="744"/>
      <c r="I151" s="744"/>
      <c r="J151" s="744"/>
      <c r="K151" s="744"/>
      <c r="L151" s="744"/>
      <c r="M151" s="744"/>
      <c r="N151" s="745"/>
    </row>
    <row r="152" spans="1:14">
      <c r="A152" s="72" t="s">
        <v>147</v>
      </c>
      <c r="B152" s="37">
        <v>7826</v>
      </c>
      <c r="C152" s="51" t="s">
        <v>260</v>
      </c>
      <c r="D152" s="51"/>
      <c r="E152" s="51"/>
      <c r="F152" s="51">
        <v>1</v>
      </c>
      <c r="G152" s="51">
        <v>2</v>
      </c>
      <c r="H152" s="51"/>
      <c r="I152" s="51"/>
      <c r="J152" s="51"/>
      <c r="K152" s="51"/>
      <c r="L152" s="51"/>
      <c r="M152" s="51"/>
      <c r="N152" s="51"/>
    </row>
    <row r="153" spans="1:14">
      <c r="A153" s="72" t="s">
        <v>148</v>
      </c>
      <c r="B153" s="38">
        <v>5264</v>
      </c>
      <c r="C153" s="51" t="s">
        <v>260</v>
      </c>
      <c r="D153" s="52"/>
      <c r="E153" s="51"/>
      <c r="F153" s="51">
        <v>1</v>
      </c>
      <c r="G153" s="51">
        <v>2</v>
      </c>
      <c r="H153" s="51"/>
      <c r="I153" s="51"/>
      <c r="J153" s="51"/>
      <c r="K153" s="51"/>
      <c r="L153" s="51"/>
      <c r="M153" s="51"/>
      <c r="N153" s="51"/>
    </row>
    <row r="154" spans="1:14">
      <c r="A154" s="72" t="s">
        <v>149</v>
      </c>
      <c r="B154" s="38">
        <v>9366</v>
      </c>
      <c r="C154" s="51" t="s">
        <v>260</v>
      </c>
      <c r="D154" s="53"/>
      <c r="E154" s="53"/>
      <c r="F154" s="53">
        <v>1</v>
      </c>
      <c r="G154" s="53">
        <v>3</v>
      </c>
      <c r="H154" s="51"/>
      <c r="I154" s="51"/>
      <c r="J154" s="51"/>
      <c r="K154" s="51"/>
      <c r="L154" s="51"/>
      <c r="M154" s="51"/>
      <c r="N154" s="51">
        <v>1</v>
      </c>
    </row>
    <row r="155" spans="1:14">
      <c r="A155" s="72" t="s">
        <v>150</v>
      </c>
      <c r="B155" s="38">
        <v>5296</v>
      </c>
      <c r="C155" s="66" t="s">
        <v>260</v>
      </c>
      <c r="D155" s="73"/>
      <c r="E155" s="73"/>
      <c r="F155" s="66">
        <v>1</v>
      </c>
      <c r="G155" s="66">
        <v>1</v>
      </c>
      <c r="H155" s="66"/>
      <c r="I155" s="66"/>
      <c r="J155" s="66"/>
      <c r="K155" s="66"/>
      <c r="L155" s="66"/>
      <c r="M155" s="66"/>
      <c r="N155" s="66"/>
    </row>
    <row r="156" spans="1:14">
      <c r="A156" s="72" t="s">
        <v>151</v>
      </c>
      <c r="B156" s="38">
        <v>5564</v>
      </c>
      <c r="C156" s="66" t="s">
        <v>260</v>
      </c>
      <c r="D156" s="73"/>
      <c r="E156" s="73"/>
      <c r="F156" s="66">
        <v>1</v>
      </c>
      <c r="G156" s="66">
        <v>2</v>
      </c>
      <c r="H156" s="66"/>
      <c r="I156" s="66"/>
      <c r="J156" s="66"/>
      <c r="K156" s="66"/>
      <c r="L156" s="66"/>
      <c r="M156" s="66"/>
      <c r="N156" s="66"/>
    </row>
    <row r="157" spans="1:14">
      <c r="A157" s="72" t="s">
        <v>152</v>
      </c>
      <c r="B157" s="39">
        <v>24368</v>
      </c>
      <c r="C157" s="51" t="s">
        <v>264</v>
      </c>
      <c r="D157" s="51">
        <v>1</v>
      </c>
      <c r="E157" s="51">
        <v>3</v>
      </c>
      <c r="F157" s="51"/>
      <c r="G157" s="51">
        <v>1</v>
      </c>
      <c r="H157" s="51"/>
      <c r="I157" s="51"/>
      <c r="J157" s="51"/>
      <c r="K157" s="51"/>
      <c r="L157" s="51"/>
      <c r="M157" s="51"/>
      <c r="N157" s="51"/>
    </row>
    <row r="158" spans="1:14">
      <c r="A158" s="72" t="s">
        <v>153</v>
      </c>
      <c r="B158" s="38">
        <v>57684</v>
      </c>
      <c r="C158" s="51" t="s">
        <v>262</v>
      </c>
      <c r="D158" s="51">
        <v>1</v>
      </c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1:14">
      <c r="A159" s="72" t="s">
        <v>154</v>
      </c>
      <c r="B159" s="38">
        <v>57684</v>
      </c>
      <c r="C159" s="74"/>
      <c r="D159" s="74">
        <f t="shared" ref="D159:N159" si="4">SUM(D152:D158)</f>
        <v>2</v>
      </c>
      <c r="E159" s="74">
        <f t="shared" si="4"/>
        <v>3</v>
      </c>
      <c r="F159" s="74">
        <f t="shared" si="4"/>
        <v>5</v>
      </c>
      <c r="G159" s="74">
        <f t="shared" si="4"/>
        <v>11</v>
      </c>
      <c r="H159" s="74"/>
      <c r="I159" s="74"/>
      <c r="J159" s="74"/>
      <c r="K159" s="74"/>
      <c r="L159" s="74"/>
      <c r="M159" s="74"/>
      <c r="N159" s="74">
        <f t="shared" si="4"/>
        <v>1</v>
      </c>
    </row>
    <row r="160" spans="1:14">
      <c r="A160" s="737"/>
      <c r="B160" s="738"/>
      <c r="C160" s="738"/>
      <c r="D160" s="738"/>
      <c r="E160" s="738"/>
      <c r="F160" s="738"/>
      <c r="G160" s="738"/>
      <c r="H160" s="738"/>
      <c r="I160" s="738"/>
      <c r="J160" s="738"/>
      <c r="K160" s="738"/>
      <c r="L160" s="738"/>
      <c r="M160" s="738"/>
      <c r="N160" s="739"/>
    </row>
    <row r="161" spans="1:14">
      <c r="A161" s="49" t="s">
        <v>155</v>
      </c>
      <c r="B161" s="49">
        <v>5860</v>
      </c>
      <c r="C161" s="51" t="s">
        <v>260</v>
      </c>
      <c r="D161" s="51"/>
      <c r="E161" s="51"/>
      <c r="F161" s="51">
        <v>1</v>
      </c>
      <c r="G161" s="51">
        <v>1</v>
      </c>
      <c r="H161" s="51"/>
      <c r="I161" s="51"/>
      <c r="J161" s="38"/>
      <c r="K161" s="38"/>
      <c r="L161" s="38"/>
      <c r="M161" s="38"/>
      <c r="N161" s="38"/>
    </row>
    <row r="162" spans="1:14">
      <c r="A162" s="49" t="s">
        <v>156</v>
      </c>
      <c r="B162" s="49">
        <v>10690</v>
      </c>
      <c r="C162" s="51" t="s">
        <v>260</v>
      </c>
      <c r="D162" s="51"/>
      <c r="E162" s="51"/>
      <c r="F162" s="51">
        <v>1</v>
      </c>
      <c r="G162" s="51">
        <v>2</v>
      </c>
      <c r="H162" s="51"/>
      <c r="I162" s="51"/>
      <c r="J162" s="38"/>
      <c r="K162" s="38"/>
      <c r="L162" s="38"/>
      <c r="M162" s="38"/>
      <c r="N162" s="38"/>
    </row>
    <row r="163" spans="1:14">
      <c r="A163" s="49" t="s">
        <v>157</v>
      </c>
      <c r="B163" s="49">
        <v>17499</v>
      </c>
      <c r="C163" s="51" t="s">
        <v>260</v>
      </c>
      <c r="D163" s="53"/>
      <c r="E163" s="53"/>
      <c r="F163" s="53">
        <v>1</v>
      </c>
      <c r="G163" s="53">
        <v>5</v>
      </c>
      <c r="H163" s="51"/>
      <c r="I163" s="51"/>
      <c r="J163" s="38"/>
      <c r="K163" s="38"/>
      <c r="L163" s="38"/>
      <c r="M163" s="38"/>
      <c r="N163" s="38">
        <v>4</v>
      </c>
    </row>
    <row r="164" spans="1:14">
      <c r="A164" s="49" t="s">
        <v>158</v>
      </c>
      <c r="B164" s="49">
        <v>4203</v>
      </c>
      <c r="C164" s="51" t="s">
        <v>260</v>
      </c>
      <c r="D164" s="53"/>
      <c r="E164" s="53"/>
      <c r="F164" s="51">
        <v>1</v>
      </c>
      <c r="G164" s="51">
        <v>1</v>
      </c>
      <c r="H164" s="51"/>
      <c r="I164" s="51"/>
      <c r="J164" s="38"/>
      <c r="K164" s="38"/>
      <c r="L164" s="38"/>
      <c r="M164" s="38"/>
      <c r="N164" s="38"/>
    </row>
    <row r="165" spans="1:14">
      <c r="A165" s="49" t="s">
        <v>159</v>
      </c>
      <c r="B165" s="49">
        <v>9847</v>
      </c>
      <c r="C165" s="51" t="s">
        <v>260</v>
      </c>
      <c r="D165" s="53"/>
      <c r="E165" s="53"/>
      <c r="F165" s="51">
        <v>1</v>
      </c>
      <c r="G165" s="51"/>
      <c r="H165" s="51"/>
      <c r="I165" s="51"/>
      <c r="J165" s="38"/>
      <c r="K165" s="38"/>
      <c r="L165" s="38"/>
      <c r="M165" s="38"/>
      <c r="N165" s="38">
        <v>7</v>
      </c>
    </row>
    <row r="166" spans="1:14">
      <c r="A166" s="49" t="s">
        <v>160</v>
      </c>
      <c r="B166" s="49">
        <v>8262</v>
      </c>
      <c r="C166" s="51" t="s">
        <v>260</v>
      </c>
      <c r="D166" s="51"/>
      <c r="E166" s="51"/>
      <c r="F166" s="51">
        <v>1</v>
      </c>
      <c r="G166" s="51"/>
      <c r="H166" s="51"/>
      <c r="I166" s="51"/>
      <c r="J166" s="38"/>
      <c r="K166" s="38"/>
      <c r="L166" s="38"/>
      <c r="M166" s="38"/>
      <c r="N166" s="38">
        <v>8</v>
      </c>
    </row>
    <row r="167" spans="1:14">
      <c r="A167" s="49" t="s">
        <v>161</v>
      </c>
      <c r="B167" s="49">
        <v>7601</v>
      </c>
      <c r="C167" s="51" t="s">
        <v>260</v>
      </c>
      <c r="D167" s="51"/>
      <c r="E167" s="51"/>
      <c r="F167" s="51">
        <v>1</v>
      </c>
      <c r="G167" s="51">
        <v>1</v>
      </c>
      <c r="H167" s="51">
        <v>1</v>
      </c>
      <c r="I167" s="51">
        <v>1</v>
      </c>
      <c r="J167" s="38"/>
      <c r="K167" s="38"/>
      <c r="L167" s="38"/>
      <c r="M167" s="38"/>
      <c r="N167" s="38"/>
    </row>
    <row r="168" spans="1:14">
      <c r="A168" s="49" t="s">
        <v>162</v>
      </c>
      <c r="B168" s="49">
        <v>7105</v>
      </c>
      <c r="C168" s="74" t="s">
        <v>260</v>
      </c>
      <c r="D168" s="51"/>
      <c r="E168" s="51"/>
      <c r="F168" s="51">
        <v>1</v>
      </c>
      <c r="G168" s="51">
        <v>2</v>
      </c>
      <c r="H168" s="51"/>
      <c r="I168" s="51"/>
      <c r="J168" s="38"/>
      <c r="K168" s="38"/>
      <c r="L168" s="38"/>
      <c r="M168" s="38"/>
      <c r="N168" s="38"/>
    </row>
    <row r="169" spans="1:14">
      <c r="A169" s="49" t="s">
        <v>163</v>
      </c>
      <c r="B169" s="49">
        <v>4983</v>
      </c>
      <c r="C169" s="90" t="s">
        <v>260</v>
      </c>
      <c r="D169" s="51"/>
      <c r="E169" s="51"/>
      <c r="F169" s="51">
        <v>1</v>
      </c>
      <c r="G169" s="51"/>
      <c r="H169" s="51"/>
      <c r="I169" s="51"/>
      <c r="J169" s="38"/>
      <c r="K169" s="38"/>
      <c r="L169" s="38"/>
      <c r="M169" s="38"/>
      <c r="N169" s="38"/>
    </row>
    <row r="170" spans="1:14">
      <c r="A170" s="49" t="s">
        <v>164</v>
      </c>
      <c r="B170" s="49">
        <v>2741</v>
      </c>
      <c r="C170" s="90" t="s">
        <v>261</v>
      </c>
      <c r="D170" s="51">
        <v>1</v>
      </c>
      <c r="E170" s="51"/>
      <c r="F170" s="51"/>
      <c r="G170" s="51"/>
      <c r="H170" s="51"/>
      <c r="I170" s="51"/>
      <c r="J170" s="38"/>
      <c r="K170" s="38"/>
      <c r="L170" s="38"/>
      <c r="M170" s="38"/>
      <c r="N170" s="38"/>
    </row>
    <row r="171" spans="1:14">
      <c r="A171" s="49" t="s">
        <v>165</v>
      </c>
      <c r="B171" s="49">
        <v>30944</v>
      </c>
      <c r="C171" s="90" t="s">
        <v>265</v>
      </c>
      <c r="D171" s="51">
        <v>1</v>
      </c>
      <c r="E171" s="51">
        <v>3</v>
      </c>
      <c r="F171" s="51"/>
      <c r="G171" s="51"/>
      <c r="H171" s="51"/>
      <c r="I171" s="51"/>
      <c r="J171" s="38"/>
      <c r="K171" s="38"/>
      <c r="L171" s="38"/>
      <c r="M171" s="38"/>
      <c r="N171" s="38"/>
    </row>
    <row r="172" spans="1:14">
      <c r="A172" s="49" t="s">
        <v>166</v>
      </c>
      <c r="B172" s="49">
        <v>109735</v>
      </c>
      <c r="C172" s="90"/>
      <c r="D172" s="51">
        <f t="shared" ref="D172:I172" si="5">SUM(D161:D171)</f>
        <v>2</v>
      </c>
      <c r="E172" s="51">
        <f t="shared" si="5"/>
        <v>3</v>
      </c>
      <c r="F172" s="51">
        <f t="shared" si="5"/>
        <v>9</v>
      </c>
      <c r="G172" s="51">
        <f t="shared" si="5"/>
        <v>12</v>
      </c>
      <c r="H172" s="51">
        <f t="shared" si="5"/>
        <v>1</v>
      </c>
      <c r="I172" s="51">
        <f t="shared" si="5"/>
        <v>1</v>
      </c>
      <c r="J172" s="38"/>
      <c r="K172" s="38"/>
      <c r="L172" s="38"/>
      <c r="M172" s="38"/>
      <c r="N172" s="38">
        <v>19</v>
      </c>
    </row>
    <row r="173" spans="1:14">
      <c r="A173" s="737"/>
      <c r="B173" s="738"/>
      <c r="C173" s="738"/>
      <c r="D173" s="738"/>
      <c r="E173" s="738"/>
      <c r="F173" s="738"/>
      <c r="G173" s="738"/>
      <c r="H173" s="738"/>
      <c r="I173" s="738"/>
      <c r="J173" s="738"/>
      <c r="K173" s="738"/>
      <c r="L173" s="738"/>
      <c r="M173" s="738"/>
      <c r="N173" s="739"/>
    </row>
    <row r="174" spans="1:14">
      <c r="A174" s="49" t="s">
        <v>167</v>
      </c>
      <c r="B174" s="49">
        <v>6841</v>
      </c>
      <c r="C174" s="51" t="s">
        <v>260</v>
      </c>
      <c r="D174" s="51"/>
      <c r="E174" s="51"/>
      <c r="F174" s="51">
        <v>1</v>
      </c>
      <c r="G174" s="51">
        <v>2</v>
      </c>
      <c r="H174" s="51">
        <v>1</v>
      </c>
      <c r="I174" s="51">
        <v>2</v>
      </c>
      <c r="J174" s="51"/>
      <c r="K174" s="51"/>
      <c r="L174" s="51"/>
      <c r="M174" s="51"/>
      <c r="N174" s="51"/>
    </row>
    <row r="175" spans="1:14">
      <c r="A175" s="49" t="s">
        <v>168</v>
      </c>
      <c r="B175" s="49">
        <v>6923</v>
      </c>
      <c r="C175" s="51" t="s">
        <v>260</v>
      </c>
      <c r="D175" s="52"/>
      <c r="E175" s="51"/>
      <c r="F175" s="51">
        <v>1</v>
      </c>
      <c r="G175" s="51">
        <v>3</v>
      </c>
      <c r="H175" s="51"/>
      <c r="I175" s="51"/>
      <c r="J175" s="51"/>
      <c r="K175" s="51"/>
      <c r="L175" s="51"/>
      <c r="M175" s="51"/>
      <c r="N175" s="51"/>
    </row>
    <row r="176" spans="1:14">
      <c r="A176" s="49" t="s">
        <v>169</v>
      </c>
      <c r="B176" s="49">
        <v>5791</v>
      </c>
      <c r="C176" s="51" t="s">
        <v>260</v>
      </c>
      <c r="D176" s="53"/>
      <c r="E176" s="53"/>
      <c r="F176" s="53">
        <v>1</v>
      </c>
      <c r="G176" s="53">
        <v>2</v>
      </c>
      <c r="H176" s="51"/>
      <c r="I176" s="51"/>
      <c r="J176" s="51"/>
      <c r="K176" s="51"/>
      <c r="L176" s="51"/>
      <c r="M176" s="51"/>
      <c r="N176" s="51"/>
    </row>
    <row r="177" spans="1:14">
      <c r="A177" s="49" t="s">
        <v>170</v>
      </c>
      <c r="B177" s="49">
        <v>5132</v>
      </c>
      <c r="C177" s="51" t="s">
        <v>260</v>
      </c>
      <c r="D177" s="53"/>
      <c r="E177" s="53"/>
      <c r="F177" s="51">
        <v>1</v>
      </c>
      <c r="G177" s="51">
        <v>3</v>
      </c>
      <c r="H177" s="51"/>
      <c r="I177" s="51"/>
      <c r="J177" s="51"/>
      <c r="K177" s="51"/>
      <c r="L177" s="51"/>
      <c r="M177" s="51"/>
      <c r="N177" s="51">
        <v>1</v>
      </c>
    </row>
    <row r="178" spans="1:14">
      <c r="A178" s="49" t="s">
        <v>171</v>
      </c>
      <c r="B178" s="49">
        <v>4752</v>
      </c>
      <c r="C178" s="51" t="s">
        <v>260</v>
      </c>
      <c r="D178" s="51"/>
      <c r="E178" s="51"/>
      <c r="F178" s="51">
        <v>1</v>
      </c>
      <c r="G178" s="51"/>
      <c r="H178" s="75"/>
      <c r="I178" s="51"/>
      <c r="J178" s="51"/>
      <c r="K178" s="51"/>
      <c r="L178" s="75"/>
      <c r="M178" s="51"/>
      <c r="N178" s="51"/>
    </row>
    <row r="179" spans="1:14">
      <c r="A179" s="49" t="s">
        <v>172</v>
      </c>
      <c r="B179" s="49">
        <v>14984</v>
      </c>
      <c r="C179" s="51" t="s">
        <v>264</v>
      </c>
      <c r="D179" s="51">
        <v>1</v>
      </c>
      <c r="E179" s="75"/>
      <c r="F179" s="51"/>
      <c r="G179" s="51">
        <v>3</v>
      </c>
      <c r="H179" s="51"/>
      <c r="I179" s="51"/>
      <c r="J179" s="51"/>
      <c r="K179" s="51"/>
      <c r="L179" s="51"/>
      <c r="M179" s="51"/>
      <c r="N179" s="51">
        <v>2</v>
      </c>
    </row>
    <row r="180" spans="1:14">
      <c r="A180" s="49" t="s">
        <v>173</v>
      </c>
      <c r="B180" s="49">
        <v>17975</v>
      </c>
      <c r="C180" s="51" t="s">
        <v>264</v>
      </c>
      <c r="D180" s="53">
        <v>1</v>
      </c>
      <c r="E180" s="53"/>
      <c r="F180" s="51"/>
      <c r="G180" s="51">
        <v>1</v>
      </c>
      <c r="H180" s="51">
        <v>1</v>
      </c>
      <c r="I180" s="51">
        <v>1</v>
      </c>
      <c r="J180" s="51"/>
      <c r="K180" s="51"/>
      <c r="L180" s="51"/>
      <c r="M180" s="51"/>
      <c r="N180" s="51">
        <v>1</v>
      </c>
    </row>
    <row r="181" spans="1:14">
      <c r="A181" s="49" t="s">
        <v>174</v>
      </c>
      <c r="B181" s="49">
        <v>62398</v>
      </c>
      <c r="C181" s="51" t="s">
        <v>262</v>
      </c>
      <c r="D181" s="51">
        <v>1</v>
      </c>
      <c r="E181" s="51"/>
      <c r="F181" s="51"/>
      <c r="G181" s="51"/>
      <c r="H181" s="51"/>
      <c r="I181" s="51"/>
      <c r="J181" s="51"/>
      <c r="K181" s="51"/>
      <c r="L181" s="51"/>
      <c r="M181" s="51"/>
      <c r="N181" s="51"/>
    </row>
    <row r="182" spans="1:14">
      <c r="A182" s="49" t="s">
        <v>175</v>
      </c>
      <c r="B182" s="49">
        <v>62398</v>
      </c>
      <c r="C182" s="616"/>
      <c r="D182" s="616">
        <f>SUM(D174:D181)</f>
        <v>3</v>
      </c>
      <c r="E182" s="616"/>
      <c r="F182" s="616">
        <v>5</v>
      </c>
      <c r="G182" s="616">
        <v>14</v>
      </c>
      <c r="H182" s="616">
        <v>2</v>
      </c>
      <c r="I182" s="616">
        <v>3</v>
      </c>
      <c r="J182" s="616"/>
      <c r="K182" s="616"/>
      <c r="L182" s="616"/>
      <c r="M182" s="616"/>
      <c r="N182" s="616">
        <f>SUM(N174:N181)</f>
        <v>4</v>
      </c>
    </row>
    <row r="183" spans="1:14">
      <c r="A183" s="740"/>
      <c r="B183" s="741"/>
      <c r="C183" s="741"/>
      <c r="D183" s="741"/>
      <c r="E183" s="741"/>
      <c r="F183" s="741"/>
      <c r="G183" s="741"/>
      <c r="H183" s="741"/>
      <c r="I183" s="741"/>
      <c r="J183" s="741"/>
      <c r="K183" s="741"/>
      <c r="L183" s="741"/>
      <c r="M183" s="741"/>
      <c r="N183" s="742"/>
    </row>
    <row r="184" spans="1:14">
      <c r="A184" s="49" t="s">
        <v>176</v>
      </c>
      <c r="B184" s="49">
        <v>4010</v>
      </c>
      <c r="C184" s="51" t="s">
        <v>260</v>
      </c>
      <c r="D184" s="51"/>
      <c r="E184" s="51"/>
      <c r="F184" s="51">
        <v>1</v>
      </c>
      <c r="G184" s="51">
        <v>3</v>
      </c>
      <c r="H184" s="51"/>
      <c r="I184" s="51"/>
      <c r="J184" s="51"/>
      <c r="K184" s="51"/>
      <c r="L184" s="51"/>
      <c r="M184" s="51"/>
      <c r="N184" s="51"/>
    </row>
    <row r="185" spans="1:14">
      <c r="A185" s="49" t="s">
        <v>177</v>
      </c>
      <c r="B185" s="49">
        <v>3980</v>
      </c>
      <c r="C185" s="51" t="s">
        <v>260</v>
      </c>
      <c r="D185" s="51"/>
      <c r="E185" s="51"/>
      <c r="F185" s="51">
        <v>1</v>
      </c>
      <c r="G185" s="51">
        <v>3</v>
      </c>
      <c r="H185" s="51"/>
      <c r="I185" s="51"/>
      <c r="J185" s="51"/>
      <c r="K185" s="51"/>
      <c r="L185" s="51"/>
      <c r="M185" s="51"/>
      <c r="N185" s="51"/>
    </row>
    <row r="186" spans="1:14">
      <c r="A186" s="49" t="s">
        <v>178</v>
      </c>
      <c r="B186" s="49">
        <v>4068</v>
      </c>
      <c r="C186" s="51" t="s">
        <v>260</v>
      </c>
      <c r="D186" s="52"/>
      <c r="E186" s="51"/>
      <c r="F186" s="51">
        <v>1</v>
      </c>
      <c r="G186" s="51">
        <v>1</v>
      </c>
      <c r="H186" s="51"/>
      <c r="I186" s="51"/>
      <c r="J186" s="51"/>
      <c r="K186" s="51"/>
      <c r="L186" s="51"/>
      <c r="M186" s="51"/>
      <c r="N186" s="51">
        <v>1</v>
      </c>
    </row>
    <row r="187" spans="1:14">
      <c r="A187" s="49" t="s">
        <v>179</v>
      </c>
      <c r="B187" s="49">
        <v>1731</v>
      </c>
      <c r="C187" s="51" t="s">
        <v>260</v>
      </c>
      <c r="D187" s="53"/>
      <c r="E187" s="53"/>
      <c r="F187" s="53">
        <v>1</v>
      </c>
      <c r="G187" s="53">
        <v>1</v>
      </c>
      <c r="H187" s="51"/>
      <c r="I187" s="51"/>
      <c r="J187" s="51"/>
      <c r="K187" s="51"/>
      <c r="L187" s="51"/>
      <c r="M187" s="51"/>
      <c r="N187" s="51">
        <v>1</v>
      </c>
    </row>
    <row r="188" spans="1:14">
      <c r="A188" s="49" t="s">
        <v>180</v>
      </c>
      <c r="B188" s="49">
        <v>4826</v>
      </c>
      <c r="C188" s="51" t="s">
        <v>260</v>
      </c>
      <c r="D188" s="53"/>
      <c r="E188" s="53"/>
      <c r="F188" s="51">
        <v>1</v>
      </c>
      <c r="G188" s="51">
        <v>2</v>
      </c>
      <c r="H188" s="51"/>
      <c r="I188" s="51"/>
      <c r="J188" s="51"/>
      <c r="K188" s="51"/>
      <c r="L188" s="51"/>
      <c r="M188" s="51"/>
      <c r="N188" s="51"/>
    </row>
    <row r="189" spans="1:14">
      <c r="A189" s="49" t="s">
        <v>181</v>
      </c>
      <c r="B189" s="49">
        <v>2756</v>
      </c>
      <c r="C189" s="51" t="s">
        <v>260</v>
      </c>
      <c r="D189" s="53"/>
      <c r="E189" s="53"/>
      <c r="F189" s="51">
        <v>1</v>
      </c>
      <c r="G189" s="51">
        <v>2</v>
      </c>
      <c r="H189" s="51"/>
      <c r="I189" s="51"/>
      <c r="J189" s="51"/>
      <c r="K189" s="51"/>
      <c r="L189" s="51"/>
      <c r="M189" s="51"/>
      <c r="N189" s="51"/>
    </row>
    <row r="190" spans="1:14">
      <c r="A190" s="49" t="s">
        <v>182</v>
      </c>
      <c r="B190" s="49">
        <v>14857</v>
      </c>
      <c r="C190" s="51" t="s">
        <v>264</v>
      </c>
      <c r="D190" s="51">
        <v>1</v>
      </c>
      <c r="E190" s="51"/>
      <c r="F190" s="51"/>
      <c r="G190" s="51">
        <v>2</v>
      </c>
      <c r="H190" s="51"/>
      <c r="I190" s="51"/>
      <c r="J190" s="51"/>
      <c r="K190" s="51"/>
      <c r="L190" s="51"/>
      <c r="M190" s="51"/>
      <c r="N190" s="51"/>
    </row>
    <row r="191" spans="1:14">
      <c r="A191" s="49" t="s">
        <v>183</v>
      </c>
      <c r="B191" s="49">
        <v>36228</v>
      </c>
      <c r="C191" s="51" t="s">
        <v>262</v>
      </c>
      <c r="D191" s="51">
        <v>1</v>
      </c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1:14">
      <c r="A192" s="49" t="s">
        <v>184</v>
      </c>
      <c r="B192" s="49">
        <v>36228</v>
      </c>
      <c r="C192" s="51"/>
      <c r="D192" s="51">
        <v>2</v>
      </c>
      <c r="E192" s="51"/>
      <c r="F192" s="51">
        <v>6</v>
      </c>
      <c r="G192" s="51">
        <v>14</v>
      </c>
      <c r="H192" s="51"/>
      <c r="I192" s="51"/>
      <c r="J192" s="51"/>
      <c r="K192" s="51"/>
      <c r="L192" s="51"/>
      <c r="M192" s="51"/>
      <c r="N192" s="51">
        <v>2</v>
      </c>
    </row>
    <row r="193" spans="1:14">
      <c r="A193" s="749"/>
      <c r="B193" s="750"/>
      <c r="C193" s="750"/>
      <c r="D193" s="750"/>
      <c r="E193" s="750"/>
      <c r="F193" s="750"/>
      <c r="G193" s="750"/>
      <c r="H193" s="750"/>
      <c r="I193" s="750"/>
      <c r="J193" s="750"/>
      <c r="K193" s="750"/>
      <c r="L193" s="750"/>
      <c r="M193" s="750"/>
      <c r="N193" s="751"/>
    </row>
    <row r="194" spans="1:14">
      <c r="A194" s="49" t="s">
        <v>185</v>
      </c>
      <c r="B194" s="49">
        <v>4089</v>
      </c>
      <c r="C194" s="51" t="s">
        <v>260</v>
      </c>
      <c r="D194" s="51"/>
      <c r="E194" s="51"/>
      <c r="F194" s="51">
        <v>1</v>
      </c>
      <c r="G194" s="51">
        <v>1</v>
      </c>
      <c r="H194" s="51"/>
      <c r="I194" s="51"/>
      <c r="J194" s="51"/>
      <c r="K194" s="51"/>
      <c r="L194" s="51"/>
      <c r="M194" s="51"/>
      <c r="N194" s="51"/>
    </row>
    <row r="195" spans="1:14">
      <c r="A195" s="49" t="s">
        <v>186</v>
      </c>
      <c r="B195" s="49">
        <v>3672</v>
      </c>
      <c r="C195" s="51" t="s">
        <v>260</v>
      </c>
      <c r="D195" s="52"/>
      <c r="E195" s="51"/>
      <c r="F195" s="51">
        <v>1</v>
      </c>
      <c r="G195" s="51"/>
      <c r="H195" s="51"/>
      <c r="I195" s="51"/>
      <c r="J195" s="51"/>
      <c r="K195" s="51"/>
      <c r="L195" s="51"/>
      <c r="M195" s="51"/>
      <c r="N195" s="51"/>
    </row>
    <row r="196" spans="1:14">
      <c r="A196" s="49" t="s">
        <v>187</v>
      </c>
      <c r="B196" s="49">
        <v>9010</v>
      </c>
      <c r="C196" s="51" t="s">
        <v>260</v>
      </c>
      <c r="D196" s="53"/>
      <c r="E196" s="53"/>
      <c r="F196" s="53">
        <v>1</v>
      </c>
      <c r="G196" s="53"/>
      <c r="H196" s="51">
        <v>1</v>
      </c>
      <c r="I196" s="51"/>
      <c r="J196" s="51"/>
      <c r="K196" s="51"/>
      <c r="L196" s="51"/>
      <c r="M196" s="51"/>
      <c r="N196" s="51">
        <v>2</v>
      </c>
    </row>
    <row r="197" spans="1:14">
      <c r="A197" s="49" t="s">
        <v>188</v>
      </c>
      <c r="B197" s="49">
        <v>7809</v>
      </c>
      <c r="C197" s="51" t="s">
        <v>260</v>
      </c>
      <c r="D197" s="53"/>
      <c r="E197" s="53"/>
      <c r="F197" s="51">
        <v>1</v>
      </c>
      <c r="G197" s="51"/>
      <c r="H197" s="51"/>
      <c r="I197" s="51"/>
      <c r="J197" s="51"/>
      <c r="K197" s="51"/>
      <c r="L197" s="51"/>
      <c r="M197" s="51"/>
      <c r="N197" s="51">
        <v>2</v>
      </c>
    </row>
    <row r="198" spans="1:14">
      <c r="A198" s="49" t="s">
        <v>189</v>
      </c>
      <c r="B198" s="49">
        <v>3069</v>
      </c>
      <c r="C198" s="51" t="s">
        <v>260</v>
      </c>
      <c r="D198" s="53"/>
      <c r="E198" s="53"/>
      <c r="F198" s="51">
        <v>1</v>
      </c>
      <c r="G198" s="51"/>
      <c r="H198" s="51">
        <v>1</v>
      </c>
      <c r="I198" s="51"/>
      <c r="J198" s="51"/>
      <c r="K198" s="51"/>
      <c r="L198" s="51"/>
      <c r="M198" s="51"/>
      <c r="N198" s="51"/>
    </row>
    <row r="199" spans="1:14">
      <c r="A199" s="49" t="s">
        <v>190</v>
      </c>
      <c r="B199" s="49">
        <v>11719</v>
      </c>
      <c r="C199" s="51" t="s">
        <v>260</v>
      </c>
      <c r="D199" s="51"/>
      <c r="E199" s="51"/>
      <c r="F199" s="51">
        <v>1</v>
      </c>
      <c r="G199" s="51">
        <v>3</v>
      </c>
      <c r="H199" s="51"/>
      <c r="I199" s="51"/>
      <c r="J199" s="51"/>
      <c r="K199" s="51"/>
      <c r="L199" s="51"/>
      <c r="M199" s="51"/>
      <c r="N199" s="51"/>
    </row>
    <row r="200" spans="1:14">
      <c r="A200" s="49" t="s">
        <v>191</v>
      </c>
      <c r="B200" s="49">
        <v>4847</v>
      </c>
      <c r="C200" s="51" t="s">
        <v>260</v>
      </c>
      <c r="D200" s="51"/>
      <c r="E200" s="51"/>
      <c r="F200" s="51">
        <v>1</v>
      </c>
      <c r="G200" s="51"/>
      <c r="H200" s="51"/>
      <c r="I200" s="51"/>
      <c r="J200" s="51"/>
      <c r="K200" s="51"/>
      <c r="L200" s="51"/>
      <c r="M200" s="51"/>
      <c r="N200" s="51">
        <v>3</v>
      </c>
    </row>
    <row r="201" spans="1:14">
      <c r="A201" s="49" t="s">
        <v>192</v>
      </c>
      <c r="B201" s="49">
        <v>6582</v>
      </c>
      <c r="C201" s="51" t="s">
        <v>260</v>
      </c>
      <c r="D201" s="51"/>
      <c r="E201" s="51"/>
      <c r="F201" s="51">
        <v>1</v>
      </c>
      <c r="G201" s="51">
        <v>3</v>
      </c>
      <c r="H201" s="51"/>
      <c r="I201" s="51"/>
      <c r="J201" s="51"/>
      <c r="K201" s="51"/>
      <c r="L201" s="51"/>
      <c r="M201" s="51"/>
      <c r="N201" s="51">
        <v>3</v>
      </c>
    </row>
    <row r="202" spans="1:14">
      <c r="A202" s="49" t="s">
        <v>193</v>
      </c>
      <c r="B202" s="49">
        <v>6965</v>
      </c>
      <c r="C202" s="51" t="s">
        <v>266</v>
      </c>
      <c r="D202" s="51">
        <v>1</v>
      </c>
      <c r="E202" s="51"/>
      <c r="F202" s="51"/>
      <c r="G202" s="51">
        <v>1</v>
      </c>
      <c r="H202" s="51">
        <v>1</v>
      </c>
      <c r="I202" s="51">
        <v>1</v>
      </c>
      <c r="J202" s="51"/>
      <c r="K202" s="51"/>
      <c r="L202" s="51"/>
      <c r="M202" s="51"/>
      <c r="N202" s="51">
        <v>5</v>
      </c>
    </row>
    <row r="203" spans="1:14">
      <c r="A203" s="49" t="s">
        <v>194</v>
      </c>
      <c r="B203" s="49">
        <v>9324</v>
      </c>
      <c r="C203" s="51" t="s">
        <v>266</v>
      </c>
      <c r="D203" s="51">
        <v>1</v>
      </c>
      <c r="E203" s="51"/>
      <c r="F203" s="51"/>
      <c r="G203" s="51">
        <v>2</v>
      </c>
      <c r="H203" s="51"/>
      <c r="I203" s="51"/>
      <c r="J203" s="51"/>
      <c r="K203" s="51"/>
      <c r="L203" s="51"/>
      <c r="M203" s="51"/>
      <c r="N203" s="51">
        <v>4</v>
      </c>
    </row>
    <row r="204" spans="1:14">
      <c r="A204" s="49" t="s">
        <v>195</v>
      </c>
      <c r="B204" s="49">
        <v>49704</v>
      </c>
      <c r="C204" s="51" t="s">
        <v>261</v>
      </c>
      <c r="D204" s="51">
        <v>1</v>
      </c>
      <c r="E204" s="51">
        <v>7</v>
      </c>
      <c r="F204" s="51"/>
      <c r="G204" s="51"/>
      <c r="H204" s="51"/>
      <c r="I204" s="51"/>
      <c r="J204" s="51"/>
      <c r="K204" s="51"/>
      <c r="L204" s="51"/>
      <c r="M204" s="51"/>
      <c r="N204" s="51"/>
    </row>
    <row r="205" spans="1:14">
      <c r="A205" s="49" t="s">
        <v>196</v>
      </c>
      <c r="B205" s="49"/>
      <c r="C205" s="51" t="s">
        <v>262</v>
      </c>
      <c r="D205" s="51">
        <v>1</v>
      </c>
      <c r="E205" s="51"/>
      <c r="F205" s="51"/>
      <c r="G205" s="51"/>
      <c r="H205" s="51"/>
      <c r="I205" s="51"/>
      <c r="J205" s="51"/>
      <c r="K205" s="51"/>
      <c r="L205" s="51"/>
      <c r="M205" s="51"/>
      <c r="N205" s="51"/>
    </row>
    <row r="206" spans="1:14">
      <c r="A206" s="49" t="s">
        <v>197</v>
      </c>
      <c r="B206" s="49">
        <v>116790</v>
      </c>
      <c r="C206" s="51"/>
      <c r="D206" s="51">
        <f t="shared" ref="D206:N206" si="6">SUM(D194:D205)</f>
        <v>4</v>
      </c>
      <c r="E206" s="51">
        <f t="shared" si="6"/>
        <v>7</v>
      </c>
      <c r="F206" s="51">
        <f t="shared" si="6"/>
        <v>8</v>
      </c>
      <c r="G206" s="51">
        <f t="shared" si="6"/>
        <v>10</v>
      </c>
      <c r="H206" s="51">
        <f t="shared" si="6"/>
        <v>3</v>
      </c>
      <c r="I206" s="51">
        <f t="shared" si="6"/>
        <v>1</v>
      </c>
      <c r="J206" s="51"/>
      <c r="K206" s="51"/>
      <c r="L206" s="51"/>
      <c r="M206" s="51"/>
      <c r="N206" s="51">
        <f t="shared" si="6"/>
        <v>19</v>
      </c>
    </row>
    <row r="207" spans="1:14">
      <c r="A207" s="737"/>
      <c r="B207" s="738"/>
      <c r="C207" s="738"/>
      <c r="D207" s="738"/>
      <c r="E207" s="738"/>
      <c r="F207" s="738"/>
      <c r="G207" s="738"/>
      <c r="H207" s="738"/>
      <c r="I207" s="738"/>
      <c r="J207" s="738"/>
      <c r="K207" s="738"/>
      <c r="L207" s="738"/>
      <c r="M207" s="738"/>
      <c r="N207" s="739"/>
    </row>
    <row r="208" spans="1:14">
      <c r="A208" s="49" t="s">
        <v>198</v>
      </c>
      <c r="B208" s="49">
        <v>6145</v>
      </c>
      <c r="C208" s="51" t="s">
        <v>260</v>
      </c>
      <c r="D208" s="58"/>
      <c r="E208" s="59"/>
      <c r="F208" s="51">
        <v>1</v>
      </c>
      <c r="G208" s="51">
        <v>1</v>
      </c>
      <c r="H208" s="51"/>
      <c r="I208" s="51"/>
      <c r="J208" s="51"/>
      <c r="K208" s="51"/>
      <c r="L208" s="51"/>
      <c r="M208" s="51"/>
      <c r="N208" s="51">
        <v>8</v>
      </c>
    </row>
    <row r="209" spans="1:14">
      <c r="A209" s="49" t="s">
        <v>199</v>
      </c>
      <c r="B209" s="49">
        <v>4556</v>
      </c>
      <c r="C209" s="51" t="s">
        <v>260</v>
      </c>
      <c r="D209" s="60"/>
      <c r="E209" s="60"/>
      <c r="F209" s="53">
        <v>1</v>
      </c>
      <c r="G209" s="53"/>
      <c r="H209" s="51"/>
      <c r="I209" s="51"/>
      <c r="J209" s="51"/>
      <c r="K209" s="51"/>
      <c r="L209" s="51"/>
      <c r="M209" s="51"/>
      <c r="N209" s="51">
        <v>1</v>
      </c>
    </row>
    <row r="210" spans="1:14">
      <c r="A210" s="49" t="s">
        <v>200</v>
      </c>
      <c r="B210" s="49">
        <v>8480</v>
      </c>
      <c r="C210" s="51" t="s">
        <v>260</v>
      </c>
      <c r="D210" s="60"/>
      <c r="E210" s="60"/>
      <c r="F210" s="51">
        <v>1</v>
      </c>
      <c r="G210" s="51">
        <v>4</v>
      </c>
      <c r="H210" s="51"/>
      <c r="I210" s="51"/>
      <c r="J210" s="51"/>
      <c r="K210" s="51"/>
      <c r="L210" s="51"/>
      <c r="M210" s="51"/>
      <c r="N210" s="51">
        <v>0</v>
      </c>
    </row>
    <row r="211" spans="1:14">
      <c r="A211" s="49" t="s">
        <v>201</v>
      </c>
      <c r="B211" s="49">
        <v>4543</v>
      </c>
      <c r="C211" s="51" t="s">
        <v>260</v>
      </c>
      <c r="D211" s="60"/>
      <c r="E211" s="60"/>
      <c r="F211" s="51">
        <v>1</v>
      </c>
      <c r="G211" s="51"/>
      <c r="H211" s="51"/>
      <c r="I211" s="51"/>
      <c r="J211" s="51"/>
      <c r="K211" s="51"/>
      <c r="L211" s="51"/>
      <c r="M211" s="51"/>
      <c r="N211" s="51">
        <v>3</v>
      </c>
    </row>
    <row r="212" spans="1:14">
      <c r="A212" s="49" t="s">
        <v>202</v>
      </c>
      <c r="B212" s="49">
        <v>8058</v>
      </c>
      <c r="C212" s="51" t="s">
        <v>260</v>
      </c>
      <c r="D212" s="51"/>
      <c r="E212" s="51"/>
      <c r="F212" s="51">
        <v>1</v>
      </c>
      <c r="G212" s="51">
        <v>3</v>
      </c>
      <c r="H212" s="51"/>
      <c r="I212" s="51"/>
      <c r="J212" s="51"/>
      <c r="K212" s="51"/>
      <c r="L212" s="51"/>
      <c r="M212" s="51"/>
      <c r="N212" s="51">
        <v>0</v>
      </c>
    </row>
    <row r="213" spans="1:14">
      <c r="A213" s="49" t="s">
        <v>203</v>
      </c>
      <c r="B213" s="49">
        <v>6156</v>
      </c>
      <c r="C213" s="51" t="s">
        <v>260</v>
      </c>
      <c r="D213" s="51"/>
      <c r="E213" s="51"/>
      <c r="F213" s="51">
        <v>1</v>
      </c>
      <c r="G213" s="51">
        <v>1</v>
      </c>
      <c r="H213" s="51"/>
      <c r="I213" s="51"/>
      <c r="J213" s="51"/>
      <c r="K213" s="51"/>
      <c r="L213" s="51"/>
      <c r="M213" s="51"/>
      <c r="N213" s="51">
        <v>0</v>
      </c>
    </row>
    <row r="214" spans="1:14">
      <c r="A214" s="49" t="s">
        <v>204</v>
      </c>
      <c r="B214" s="49">
        <v>7093</v>
      </c>
      <c r="C214" s="74" t="s">
        <v>260</v>
      </c>
      <c r="D214" s="51"/>
      <c r="E214" s="51"/>
      <c r="F214" s="51">
        <v>1</v>
      </c>
      <c r="G214" s="51">
        <v>1</v>
      </c>
      <c r="H214" s="51"/>
      <c r="I214" s="51"/>
      <c r="J214" s="51"/>
      <c r="K214" s="51"/>
      <c r="L214" s="51"/>
      <c r="M214" s="51"/>
      <c r="N214" s="51">
        <v>0</v>
      </c>
    </row>
    <row r="215" spans="1:14">
      <c r="A215" s="49" t="s">
        <v>205</v>
      </c>
      <c r="B215" s="49">
        <v>16106</v>
      </c>
      <c r="C215" s="51" t="s">
        <v>265</v>
      </c>
      <c r="D215" s="51">
        <v>1</v>
      </c>
      <c r="E215" s="51">
        <v>2</v>
      </c>
      <c r="F215" s="51"/>
      <c r="G215" s="51"/>
      <c r="H215" s="51"/>
      <c r="I215" s="51"/>
      <c r="J215" s="51"/>
      <c r="K215" s="51"/>
      <c r="L215" s="51"/>
      <c r="M215" s="51"/>
      <c r="N215" s="51">
        <v>0</v>
      </c>
    </row>
    <row r="216" spans="1:14">
      <c r="A216" s="49" t="s">
        <v>206</v>
      </c>
      <c r="B216" s="49">
        <v>61137</v>
      </c>
      <c r="C216" s="51"/>
      <c r="D216" s="51">
        <v>1</v>
      </c>
      <c r="E216" s="51">
        <v>2</v>
      </c>
      <c r="F216" s="51">
        <v>7</v>
      </c>
      <c r="G216" s="51">
        <v>10</v>
      </c>
      <c r="H216" s="51"/>
      <c r="I216" s="51"/>
      <c r="J216" s="51"/>
      <c r="K216" s="51"/>
      <c r="L216" s="51"/>
      <c r="M216" s="51"/>
      <c r="N216" s="51">
        <v>12</v>
      </c>
    </row>
    <row r="217" spans="1:14">
      <c r="A217" s="737"/>
      <c r="B217" s="738"/>
      <c r="C217" s="738"/>
      <c r="D217" s="738"/>
      <c r="E217" s="738"/>
      <c r="F217" s="738"/>
      <c r="G217" s="738"/>
      <c r="H217" s="738"/>
      <c r="I217" s="738"/>
      <c r="J217" s="738"/>
      <c r="K217" s="738"/>
      <c r="L217" s="738"/>
      <c r="M217" s="738"/>
      <c r="N217" s="739"/>
    </row>
    <row r="218" spans="1:14">
      <c r="A218" s="76" t="s">
        <v>207</v>
      </c>
      <c r="B218" s="38">
        <v>7436</v>
      </c>
      <c r="C218" s="51" t="s">
        <v>260</v>
      </c>
      <c r="D218" s="58"/>
      <c r="E218" s="51"/>
      <c r="F218" s="51">
        <v>1</v>
      </c>
      <c r="G218" s="51">
        <v>1</v>
      </c>
      <c r="H218" s="51">
        <v>1</v>
      </c>
      <c r="I218" s="51">
        <v>1</v>
      </c>
      <c r="J218" s="51"/>
      <c r="K218" s="51"/>
      <c r="L218" s="51"/>
      <c r="M218" s="51"/>
      <c r="N218" s="51"/>
    </row>
    <row r="219" spans="1:14">
      <c r="A219" s="76" t="s">
        <v>208</v>
      </c>
      <c r="B219" s="38">
        <v>4225</v>
      </c>
      <c r="C219" s="51" t="s">
        <v>260</v>
      </c>
      <c r="D219" s="60"/>
      <c r="E219" s="51"/>
      <c r="F219" s="53">
        <v>1</v>
      </c>
      <c r="G219" s="53">
        <v>1</v>
      </c>
      <c r="H219" s="51"/>
      <c r="I219" s="51"/>
      <c r="J219" s="51"/>
      <c r="K219" s="51"/>
      <c r="L219" s="51"/>
      <c r="M219" s="51"/>
      <c r="N219" s="51"/>
    </row>
    <row r="220" spans="1:14">
      <c r="A220" s="76" t="s">
        <v>209</v>
      </c>
      <c r="B220" s="77">
        <v>5359</v>
      </c>
      <c r="C220" s="51" t="s">
        <v>260</v>
      </c>
      <c r="D220" s="60"/>
      <c r="E220" s="51"/>
      <c r="F220" s="51">
        <v>1</v>
      </c>
      <c r="G220" s="51">
        <v>2</v>
      </c>
      <c r="H220" s="51">
        <v>1</v>
      </c>
      <c r="I220" s="51">
        <v>2</v>
      </c>
      <c r="J220" s="51"/>
      <c r="K220" s="51"/>
      <c r="L220" s="51"/>
      <c r="M220" s="51"/>
      <c r="N220" s="51"/>
    </row>
    <row r="221" spans="1:14" ht="45">
      <c r="A221" s="76" t="s">
        <v>210</v>
      </c>
      <c r="B221" s="78">
        <v>3330</v>
      </c>
      <c r="C221" s="51" t="s">
        <v>260</v>
      </c>
      <c r="D221" s="60"/>
      <c r="E221" s="51"/>
      <c r="F221" s="51">
        <v>1</v>
      </c>
      <c r="G221" s="51"/>
      <c r="H221" s="51"/>
      <c r="I221" s="51"/>
      <c r="J221" s="51"/>
      <c r="K221" s="51"/>
      <c r="L221" s="51" t="s">
        <v>267</v>
      </c>
      <c r="M221" s="51"/>
      <c r="N221" s="51"/>
    </row>
    <row r="222" spans="1:14">
      <c r="A222" s="76" t="s">
        <v>211</v>
      </c>
      <c r="B222" s="38">
        <v>20785</v>
      </c>
      <c r="C222" s="51" t="s">
        <v>264</v>
      </c>
      <c r="D222" s="51">
        <v>1</v>
      </c>
      <c r="E222" s="51"/>
      <c r="F222" s="51"/>
      <c r="G222" s="51">
        <v>4</v>
      </c>
      <c r="H222" s="51"/>
      <c r="I222" s="51"/>
      <c r="J222" s="51"/>
      <c r="K222" s="51"/>
      <c r="L222" s="51"/>
      <c r="M222" s="51"/>
      <c r="N222" s="51"/>
    </row>
    <row r="223" spans="1:14">
      <c r="A223" s="76" t="s">
        <v>212</v>
      </c>
      <c r="B223" s="38">
        <v>17483</v>
      </c>
      <c r="C223" s="51" t="s">
        <v>261</v>
      </c>
      <c r="D223" s="51">
        <v>1</v>
      </c>
      <c r="E223" s="51">
        <v>3</v>
      </c>
      <c r="F223" s="51"/>
      <c r="G223" s="51"/>
      <c r="H223" s="51"/>
      <c r="I223" s="51"/>
      <c r="J223" s="51"/>
      <c r="K223" s="51"/>
      <c r="L223" s="51"/>
      <c r="M223" s="51"/>
      <c r="N223" s="51"/>
    </row>
    <row r="224" spans="1:14">
      <c r="A224" s="76" t="s">
        <v>213</v>
      </c>
      <c r="B224" s="38">
        <v>58618</v>
      </c>
      <c r="C224" s="51" t="s">
        <v>262</v>
      </c>
      <c r="D224" s="51">
        <v>1</v>
      </c>
      <c r="E224" s="51"/>
      <c r="F224" s="51"/>
      <c r="G224" s="51"/>
      <c r="H224" s="51"/>
      <c r="I224" s="51"/>
      <c r="J224" s="51"/>
      <c r="K224" s="51"/>
      <c r="L224" s="51"/>
      <c r="M224" s="51"/>
      <c r="N224" s="51"/>
    </row>
    <row r="225" spans="1:14">
      <c r="A225" s="79" t="s">
        <v>214</v>
      </c>
      <c r="B225" s="38">
        <v>58618</v>
      </c>
      <c r="C225" s="51"/>
      <c r="D225" s="51">
        <f t="shared" ref="D225:I225" si="7">SUM(D218:D224)</f>
        <v>3</v>
      </c>
      <c r="E225" s="51">
        <f t="shared" si="7"/>
        <v>3</v>
      </c>
      <c r="F225" s="51">
        <f t="shared" si="7"/>
        <v>4</v>
      </c>
      <c r="G225" s="51">
        <f t="shared" si="7"/>
        <v>8</v>
      </c>
      <c r="H225" s="51">
        <f t="shared" si="7"/>
        <v>2</v>
      </c>
      <c r="I225" s="51">
        <f t="shared" si="7"/>
        <v>3</v>
      </c>
      <c r="J225" s="51"/>
      <c r="K225" s="51"/>
      <c r="L225" s="51">
        <v>1</v>
      </c>
      <c r="M225" s="51"/>
      <c r="N225" s="38"/>
    </row>
    <row r="226" spans="1:14">
      <c r="A226" s="737"/>
      <c r="B226" s="738"/>
      <c r="C226" s="738"/>
      <c r="D226" s="738"/>
      <c r="E226" s="738"/>
      <c r="F226" s="738"/>
      <c r="G226" s="738"/>
      <c r="H226" s="738"/>
      <c r="I226" s="738"/>
      <c r="J226" s="738"/>
      <c r="K226" s="738"/>
      <c r="L226" s="738"/>
      <c r="M226" s="738"/>
      <c r="N226" s="739"/>
    </row>
    <row r="227" spans="1:14">
      <c r="A227" s="49" t="s">
        <v>215</v>
      </c>
      <c r="B227" s="49">
        <v>9155</v>
      </c>
      <c r="C227" s="51" t="s">
        <v>260</v>
      </c>
      <c r="D227" s="53"/>
      <c r="E227" s="53"/>
      <c r="F227" s="51">
        <v>1</v>
      </c>
      <c r="G227" s="51">
        <v>2</v>
      </c>
      <c r="H227" s="51"/>
      <c r="I227" s="51"/>
      <c r="J227" s="51"/>
      <c r="K227" s="51"/>
      <c r="L227" s="51"/>
      <c r="M227" s="51"/>
      <c r="N227" s="51"/>
    </row>
    <row r="228" spans="1:14">
      <c r="A228" s="49" t="s">
        <v>216</v>
      </c>
      <c r="B228" s="49">
        <v>3624</v>
      </c>
      <c r="C228" s="51" t="s">
        <v>260</v>
      </c>
      <c r="D228" s="53"/>
      <c r="E228" s="53"/>
      <c r="F228" s="51">
        <v>1</v>
      </c>
      <c r="G228" s="51"/>
      <c r="H228" s="51"/>
      <c r="I228" s="51"/>
      <c r="J228" s="51"/>
      <c r="K228" s="51"/>
      <c r="L228" s="51"/>
      <c r="M228" s="51"/>
      <c r="N228" s="51"/>
    </row>
    <row r="229" spans="1:14">
      <c r="A229" s="49" t="s">
        <v>217</v>
      </c>
      <c r="B229" s="49">
        <v>9240</v>
      </c>
      <c r="C229" s="51" t="s">
        <v>260</v>
      </c>
      <c r="D229" s="51"/>
      <c r="E229" s="51"/>
      <c r="F229" s="51">
        <v>1</v>
      </c>
      <c r="G229" s="51">
        <v>2</v>
      </c>
      <c r="H229" s="51">
        <v>1</v>
      </c>
      <c r="I229" s="51">
        <v>2</v>
      </c>
      <c r="J229" s="51"/>
      <c r="K229" s="51"/>
      <c r="L229" s="51"/>
      <c r="M229" s="51"/>
      <c r="N229" s="51"/>
    </row>
    <row r="230" spans="1:14">
      <c r="A230" s="49" t="s">
        <v>218</v>
      </c>
      <c r="B230" s="49">
        <v>10705</v>
      </c>
      <c r="C230" s="51" t="s">
        <v>261</v>
      </c>
      <c r="D230" s="53">
        <v>1</v>
      </c>
      <c r="E230" s="53"/>
      <c r="F230" s="53"/>
      <c r="G230" s="53">
        <v>3</v>
      </c>
      <c r="H230" s="51"/>
      <c r="I230" s="51"/>
      <c r="J230" s="51"/>
      <c r="K230" s="51"/>
      <c r="L230" s="51"/>
      <c r="M230" s="51"/>
      <c r="N230" s="51"/>
    </row>
    <row r="231" spans="1:14">
      <c r="A231" s="49" t="s">
        <v>219</v>
      </c>
      <c r="B231" s="49">
        <v>40497</v>
      </c>
      <c r="C231" s="51" t="s">
        <v>265</v>
      </c>
      <c r="D231" s="52">
        <v>1</v>
      </c>
      <c r="E231" s="51">
        <v>4</v>
      </c>
      <c r="F231" s="51"/>
      <c r="G231" s="51"/>
      <c r="H231" s="51"/>
      <c r="I231" s="51"/>
      <c r="J231" s="51"/>
      <c r="K231" s="51"/>
      <c r="L231" s="51"/>
      <c r="M231" s="51"/>
      <c r="N231" s="51">
        <v>7</v>
      </c>
    </row>
    <row r="232" spans="1:14">
      <c r="A232" s="80" t="s">
        <v>220</v>
      </c>
      <c r="B232" s="49">
        <v>73221</v>
      </c>
      <c r="C232" s="676"/>
      <c r="D232" s="51">
        <v>2</v>
      </c>
      <c r="E232" s="51">
        <v>4</v>
      </c>
      <c r="F232" s="51">
        <v>3</v>
      </c>
      <c r="G232" s="51">
        <v>7</v>
      </c>
      <c r="H232" s="51">
        <v>1</v>
      </c>
      <c r="I232" s="51">
        <v>2</v>
      </c>
      <c r="J232" s="51"/>
      <c r="K232" s="51"/>
      <c r="L232" s="51"/>
      <c r="M232" s="51"/>
      <c r="N232" s="51">
        <v>7</v>
      </c>
    </row>
    <row r="233" spans="1:14">
      <c r="A233" s="737"/>
      <c r="B233" s="738"/>
      <c r="C233" s="738"/>
      <c r="D233" s="738"/>
      <c r="E233" s="738"/>
      <c r="F233" s="738"/>
      <c r="G233" s="738"/>
      <c r="H233" s="738"/>
      <c r="I233" s="738"/>
      <c r="J233" s="738"/>
      <c r="K233" s="738"/>
      <c r="L233" s="738"/>
      <c r="M233" s="738"/>
      <c r="N233" s="739"/>
    </row>
    <row r="234" spans="1:14">
      <c r="A234" s="49" t="s">
        <v>221</v>
      </c>
      <c r="B234" s="49">
        <v>3444</v>
      </c>
      <c r="C234" s="51" t="s">
        <v>260</v>
      </c>
      <c r="D234" s="51"/>
      <c r="E234" s="51"/>
      <c r="F234" s="51">
        <v>1</v>
      </c>
      <c r="G234" s="51"/>
      <c r="H234" s="51"/>
      <c r="I234" s="51"/>
      <c r="J234" s="51"/>
      <c r="K234" s="51"/>
      <c r="L234" s="51"/>
      <c r="M234" s="51"/>
      <c r="N234" s="51">
        <v>2</v>
      </c>
    </row>
    <row r="235" spans="1:14">
      <c r="A235" s="49" t="s">
        <v>222</v>
      </c>
      <c r="B235" s="49">
        <v>3632</v>
      </c>
      <c r="C235" s="51" t="s">
        <v>260</v>
      </c>
      <c r="D235" s="53"/>
      <c r="E235" s="53"/>
      <c r="F235" s="53">
        <v>1</v>
      </c>
      <c r="G235" s="53"/>
      <c r="H235" s="51">
        <v>1</v>
      </c>
      <c r="I235" s="51"/>
      <c r="J235" s="51"/>
      <c r="K235" s="51"/>
      <c r="L235" s="51"/>
      <c r="M235" s="51"/>
      <c r="N235" s="51">
        <v>2</v>
      </c>
    </row>
    <row r="236" spans="1:14">
      <c r="A236" s="49" t="s">
        <v>223</v>
      </c>
      <c r="B236" s="49">
        <v>3465</v>
      </c>
      <c r="C236" s="51" t="s">
        <v>260</v>
      </c>
      <c r="D236" s="53"/>
      <c r="E236" s="53"/>
      <c r="F236" s="51">
        <v>1</v>
      </c>
      <c r="G236" s="51">
        <v>1</v>
      </c>
      <c r="H236" s="51"/>
      <c r="I236" s="51"/>
      <c r="J236" s="51"/>
      <c r="K236" s="51"/>
      <c r="L236" s="51"/>
      <c r="M236" s="51"/>
      <c r="N236" s="51">
        <v>1</v>
      </c>
    </row>
    <row r="237" spans="1:14">
      <c r="A237" s="49" t="s">
        <v>268</v>
      </c>
      <c r="B237" s="49">
        <v>6580</v>
      </c>
      <c r="C237" s="51" t="s">
        <v>260</v>
      </c>
      <c r="D237" s="53"/>
      <c r="E237" s="53"/>
      <c r="F237" s="51">
        <v>1</v>
      </c>
      <c r="G237" s="51">
        <v>1</v>
      </c>
      <c r="H237" s="51"/>
      <c r="I237" s="51"/>
      <c r="J237" s="51"/>
      <c r="K237" s="51"/>
      <c r="L237" s="51"/>
      <c r="M237" s="51"/>
      <c r="N237" s="51">
        <v>2</v>
      </c>
    </row>
    <row r="238" spans="1:14">
      <c r="A238" s="49" t="s">
        <v>224</v>
      </c>
      <c r="B238" s="49">
        <v>5445</v>
      </c>
      <c r="C238" s="51" t="s">
        <v>260</v>
      </c>
      <c r="D238" s="51"/>
      <c r="E238" s="51"/>
      <c r="F238" s="51">
        <v>1</v>
      </c>
      <c r="G238" s="51">
        <v>1</v>
      </c>
      <c r="H238" s="51"/>
      <c r="I238" s="51"/>
      <c r="J238" s="51"/>
      <c r="K238" s="51"/>
      <c r="L238" s="51"/>
      <c r="M238" s="51"/>
      <c r="N238" s="51">
        <v>3</v>
      </c>
    </row>
    <row r="239" spans="1:14">
      <c r="A239" s="49" t="s">
        <v>225</v>
      </c>
      <c r="B239" s="49">
        <v>7749</v>
      </c>
      <c r="C239" s="51" t="s">
        <v>260</v>
      </c>
      <c r="D239" s="51"/>
      <c r="E239" s="51"/>
      <c r="F239" s="51">
        <v>1</v>
      </c>
      <c r="G239" s="51">
        <v>4</v>
      </c>
      <c r="H239" s="51">
        <v>1</v>
      </c>
      <c r="I239" s="51">
        <v>4</v>
      </c>
      <c r="J239" s="51"/>
      <c r="K239" s="51"/>
      <c r="L239" s="51"/>
      <c r="M239" s="51"/>
      <c r="N239" s="51"/>
    </row>
    <row r="240" spans="1:14">
      <c r="A240" s="49" t="s">
        <v>226</v>
      </c>
      <c r="B240" s="49">
        <v>4041</v>
      </c>
      <c r="C240" s="51" t="s">
        <v>260</v>
      </c>
      <c r="D240" s="51"/>
      <c r="E240" s="51"/>
      <c r="F240" s="51">
        <v>1</v>
      </c>
      <c r="G240" s="51"/>
      <c r="H240" s="51"/>
      <c r="I240" s="51"/>
      <c r="J240" s="51"/>
      <c r="K240" s="51"/>
      <c r="L240" s="51"/>
      <c r="M240" s="51"/>
      <c r="N240" s="51"/>
    </row>
    <row r="241" spans="1:14">
      <c r="A241" s="49" t="s">
        <v>227</v>
      </c>
      <c r="B241" s="49">
        <v>4315</v>
      </c>
      <c r="C241" s="51" t="s">
        <v>260</v>
      </c>
      <c r="D241" s="51"/>
      <c r="E241" s="51"/>
      <c r="F241" s="51">
        <v>1</v>
      </c>
      <c r="G241" s="51"/>
      <c r="H241" s="51"/>
      <c r="I241" s="51"/>
      <c r="J241" s="51"/>
      <c r="K241" s="51"/>
      <c r="L241" s="51"/>
      <c r="M241" s="51"/>
      <c r="N241" s="51"/>
    </row>
    <row r="242" spans="1:14">
      <c r="A242" s="49" t="s">
        <v>228</v>
      </c>
      <c r="B242" s="49">
        <v>11141</v>
      </c>
      <c r="C242" s="74" t="s">
        <v>260</v>
      </c>
      <c r="D242" s="51"/>
      <c r="E242" s="51"/>
      <c r="F242" s="51">
        <v>1</v>
      </c>
      <c r="G242" s="51">
        <v>3</v>
      </c>
      <c r="H242" s="51"/>
      <c r="I242" s="51"/>
      <c r="J242" s="51"/>
      <c r="K242" s="51"/>
      <c r="L242" s="51"/>
      <c r="M242" s="51"/>
      <c r="N242" s="51">
        <v>1</v>
      </c>
    </row>
    <row r="243" spans="1:14">
      <c r="A243" s="49" t="s">
        <v>229</v>
      </c>
      <c r="B243" s="49">
        <v>5027</v>
      </c>
      <c r="C243" s="74" t="s">
        <v>260</v>
      </c>
      <c r="D243" s="51"/>
      <c r="E243" s="51"/>
      <c r="F243" s="51">
        <v>1</v>
      </c>
      <c r="G243" s="51"/>
      <c r="H243" s="51"/>
      <c r="I243" s="51"/>
      <c r="J243" s="51"/>
      <c r="K243" s="51"/>
      <c r="L243" s="51"/>
      <c r="M243" s="51"/>
      <c r="N243" s="51"/>
    </row>
    <row r="244" spans="1:14">
      <c r="A244" s="49" t="s">
        <v>230</v>
      </c>
      <c r="B244" s="49">
        <v>6472</v>
      </c>
      <c r="C244" s="74" t="s">
        <v>260</v>
      </c>
      <c r="D244" s="51">
        <v>1</v>
      </c>
      <c r="E244" s="51"/>
      <c r="F244" s="51"/>
      <c r="G244" s="51"/>
      <c r="H244" s="51">
        <v>1</v>
      </c>
      <c r="I244" s="51"/>
      <c r="J244" s="51"/>
      <c r="K244" s="51"/>
      <c r="L244" s="51"/>
      <c r="M244" s="51"/>
      <c r="N244" s="51"/>
    </row>
    <row r="245" spans="1:14">
      <c r="A245" s="49" t="s">
        <v>231</v>
      </c>
      <c r="B245" s="49">
        <v>6003</v>
      </c>
      <c r="C245" s="74" t="s">
        <v>260</v>
      </c>
      <c r="D245" s="51">
        <v>1</v>
      </c>
      <c r="E245" s="51"/>
      <c r="F245" s="51"/>
      <c r="G245" s="51">
        <v>1</v>
      </c>
      <c r="H245" s="51"/>
      <c r="I245" s="51"/>
      <c r="J245" s="51"/>
      <c r="K245" s="51"/>
      <c r="L245" s="51"/>
      <c r="M245" s="51"/>
      <c r="N245" s="51">
        <v>5</v>
      </c>
    </row>
    <row r="246" spans="1:14">
      <c r="A246" s="49" t="s">
        <v>232</v>
      </c>
      <c r="B246" s="49">
        <v>20413</v>
      </c>
      <c r="C246" s="51" t="s">
        <v>265</v>
      </c>
      <c r="D246" s="51">
        <v>1</v>
      </c>
      <c r="E246" s="51">
        <v>1</v>
      </c>
      <c r="F246" s="51"/>
      <c r="G246" s="51"/>
      <c r="H246" s="51"/>
      <c r="I246" s="51"/>
      <c r="J246" s="51"/>
      <c r="K246" s="51"/>
      <c r="L246" s="51"/>
      <c r="M246" s="51"/>
      <c r="N246" s="51">
        <v>5</v>
      </c>
    </row>
    <row r="247" spans="1:14">
      <c r="A247" s="49" t="s">
        <v>233</v>
      </c>
      <c r="B247" s="49">
        <v>87727</v>
      </c>
      <c r="C247" s="51"/>
      <c r="D247" s="51">
        <v>3</v>
      </c>
      <c r="E247" s="51">
        <v>1</v>
      </c>
      <c r="F247" s="51">
        <v>10</v>
      </c>
      <c r="G247" s="51">
        <v>11</v>
      </c>
      <c r="H247" s="51">
        <v>3</v>
      </c>
      <c r="I247" s="51">
        <v>4</v>
      </c>
      <c r="J247" s="51"/>
      <c r="K247" s="51"/>
      <c r="L247" s="51"/>
      <c r="M247" s="51"/>
      <c r="N247" s="51">
        <v>21</v>
      </c>
    </row>
    <row r="248" spans="1:14">
      <c r="A248" s="740"/>
      <c r="B248" s="741"/>
      <c r="C248" s="741"/>
      <c r="D248" s="741"/>
      <c r="E248" s="741"/>
      <c r="F248" s="741"/>
      <c r="G248" s="741"/>
      <c r="H248" s="741"/>
      <c r="I248" s="741"/>
      <c r="J248" s="741"/>
      <c r="K248" s="741"/>
      <c r="L248" s="741"/>
      <c r="M248" s="741"/>
      <c r="N248" s="742"/>
    </row>
    <row r="249" spans="1:14">
      <c r="A249" s="723" t="s">
        <v>234</v>
      </c>
      <c r="B249" s="676">
        <v>3101</v>
      </c>
      <c r="C249" s="676"/>
      <c r="D249" s="676"/>
      <c r="E249" s="73"/>
      <c r="F249" s="619">
        <v>1</v>
      </c>
      <c r="G249" s="677"/>
      <c r="H249" s="54">
        <v>1</v>
      </c>
      <c r="I249" s="54"/>
      <c r="J249" s="54"/>
      <c r="K249" s="54"/>
      <c r="L249" s="54"/>
      <c r="M249" s="54"/>
      <c r="N249" s="54">
        <v>1</v>
      </c>
    </row>
    <row r="250" spans="1:14">
      <c r="A250" s="723" t="s">
        <v>235</v>
      </c>
      <c r="B250" s="676">
        <v>3830</v>
      </c>
      <c r="C250" s="676" t="s">
        <v>260</v>
      </c>
      <c r="D250" s="676"/>
      <c r="E250" s="73"/>
      <c r="F250" s="619">
        <v>1</v>
      </c>
      <c r="G250" s="677"/>
      <c r="H250" s="54">
        <v>1</v>
      </c>
      <c r="I250" s="54"/>
      <c r="J250" s="54"/>
      <c r="K250" s="54"/>
      <c r="L250" s="54"/>
      <c r="M250" s="54"/>
      <c r="N250" s="54"/>
    </row>
    <row r="251" spans="1:14">
      <c r="A251" s="723" t="s">
        <v>236</v>
      </c>
      <c r="B251" s="676">
        <v>2158</v>
      </c>
      <c r="C251" s="676" t="s">
        <v>260</v>
      </c>
      <c r="D251" s="676"/>
      <c r="E251" s="73"/>
      <c r="F251" s="619">
        <v>1</v>
      </c>
      <c r="G251" s="677">
        <v>1</v>
      </c>
      <c r="H251" s="54"/>
      <c r="I251" s="54"/>
      <c r="J251" s="54"/>
      <c r="K251" s="54"/>
      <c r="L251" s="54"/>
      <c r="M251" s="54"/>
      <c r="N251" s="54"/>
    </row>
    <row r="252" spans="1:14">
      <c r="A252" s="723" t="s">
        <v>237</v>
      </c>
      <c r="B252" s="676">
        <v>4148</v>
      </c>
      <c r="C252" s="676" t="s">
        <v>260</v>
      </c>
      <c r="D252" s="676"/>
      <c r="E252" s="73"/>
      <c r="F252" s="619">
        <v>1</v>
      </c>
      <c r="G252" s="677">
        <v>1</v>
      </c>
      <c r="H252" s="54"/>
      <c r="I252" s="54"/>
      <c r="J252" s="54"/>
      <c r="K252" s="54"/>
      <c r="L252" s="54"/>
      <c r="M252" s="54"/>
      <c r="N252" s="54"/>
    </row>
    <row r="253" spans="1:14">
      <c r="A253" s="723" t="s">
        <v>238</v>
      </c>
      <c r="B253" s="676">
        <v>6026</v>
      </c>
      <c r="C253" s="676" t="s">
        <v>260</v>
      </c>
      <c r="D253" s="676"/>
      <c r="E253" s="73"/>
      <c r="F253" s="619">
        <v>1</v>
      </c>
      <c r="G253" s="677">
        <v>4</v>
      </c>
      <c r="H253" s="54"/>
      <c r="I253" s="54"/>
      <c r="J253" s="54"/>
      <c r="K253" s="54"/>
      <c r="L253" s="54"/>
      <c r="M253" s="54"/>
      <c r="N253" s="54">
        <v>1</v>
      </c>
    </row>
    <row r="254" spans="1:14">
      <c r="A254" s="723" t="s">
        <v>239</v>
      </c>
      <c r="B254" s="676">
        <v>4056</v>
      </c>
      <c r="C254" s="676" t="s">
        <v>260</v>
      </c>
      <c r="D254" s="676"/>
      <c r="E254" s="73"/>
      <c r="F254" s="619">
        <v>1</v>
      </c>
      <c r="G254" s="677"/>
      <c r="H254" s="54"/>
      <c r="I254" s="54"/>
      <c r="J254" s="54"/>
      <c r="K254" s="54"/>
      <c r="L254" s="54"/>
      <c r="M254" s="54"/>
      <c r="N254" s="54"/>
    </row>
    <row r="255" spans="1:14">
      <c r="A255" s="723" t="s">
        <v>240</v>
      </c>
      <c r="B255" s="676">
        <v>2741</v>
      </c>
      <c r="C255" s="676" t="s">
        <v>260</v>
      </c>
      <c r="D255" s="676"/>
      <c r="E255" s="73"/>
      <c r="F255" s="619">
        <v>1</v>
      </c>
      <c r="G255" s="677">
        <v>1</v>
      </c>
      <c r="H255" s="54"/>
      <c r="I255" s="54"/>
      <c r="J255" s="54"/>
      <c r="K255" s="54"/>
      <c r="L255" s="54"/>
      <c r="M255" s="54"/>
      <c r="N255" s="54"/>
    </row>
    <row r="256" spans="1:14">
      <c r="A256" s="723" t="s">
        <v>241</v>
      </c>
      <c r="B256" s="676">
        <v>13772</v>
      </c>
      <c r="C256" s="676" t="s">
        <v>265</v>
      </c>
      <c r="D256" s="676">
        <v>1</v>
      </c>
      <c r="E256" s="73">
        <v>1</v>
      </c>
      <c r="F256" s="619"/>
      <c r="G256" s="677"/>
      <c r="H256" s="54"/>
      <c r="I256" s="54"/>
      <c r="J256" s="54"/>
      <c r="K256" s="54"/>
      <c r="L256" s="54"/>
      <c r="M256" s="54"/>
      <c r="N256" s="54"/>
    </row>
    <row r="257" spans="1:14">
      <c r="A257" s="723" t="s">
        <v>242</v>
      </c>
      <c r="B257" s="676">
        <f>SUM(B249:B256)</f>
        <v>39832</v>
      </c>
      <c r="C257" s="676"/>
      <c r="D257" s="676">
        <v>1</v>
      </c>
      <c r="E257" s="73">
        <v>1</v>
      </c>
      <c r="F257" s="619">
        <v>7</v>
      </c>
      <c r="G257" s="677">
        <v>7</v>
      </c>
      <c r="H257" s="54">
        <v>2</v>
      </c>
      <c r="I257" s="54"/>
      <c r="J257" s="54"/>
      <c r="K257" s="54"/>
      <c r="L257" s="54"/>
      <c r="M257" s="54"/>
      <c r="N257" s="54">
        <v>2</v>
      </c>
    </row>
    <row r="258" spans="1:14">
      <c r="A258" s="749"/>
      <c r="B258" s="750"/>
      <c r="C258" s="750"/>
      <c r="D258" s="750"/>
      <c r="E258" s="750"/>
      <c r="F258" s="750"/>
      <c r="G258" s="750"/>
      <c r="H258" s="750"/>
      <c r="I258" s="750"/>
      <c r="J258" s="750"/>
      <c r="K258" s="750"/>
      <c r="L258" s="750"/>
      <c r="M258" s="750"/>
      <c r="N258" s="751"/>
    </row>
    <row r="259" spans="1:14">
      <c r="A259" s="49" t="s">
        <v>243</v>
      </c>
      <c r="B259" s="49">
        <v>65711</v>
      </c>
      <c r="C259" s="678" t="s">
        <v>265</v>
      </c>
      <c r="D259" s="81">
        <v>1</v>
      </c>
      <c r="E259" s="678">
        <v>6</v>
      </c>
      <c r="F259" s="81"/>
      <c r="G259" s="81"/>
      <c r="H259" s="81"/>
      <c r="I259" s="81"/>
      <c r="J259" s="81"/>
      <c r="K259" s="81"/>
      <c r="L259" s="81"/>
      <c r="M259" s="81"/>
      <c r="N259" s="82">
        <v>3</v>
      </c>
    </row>
    <row r="260" spans="1:14">
      <c r="A260" s="737"/>
      <c r="B260" s="738"/>
      <c r="C260" s="738"/>
      <c r="D260" s="738"/>
      <c r="E260" s="738"/>
      <c r="F260" s="738"/>
      <c r="G260" s="738"/>
      <c r="H260" s="738"/>
      <c r="I260" s="738"/>
      <c r="J260" s="738"/>
      <c r="K260" s="738"/>
      <c r="L260" s="738"/>
      <c r="M260" s="738"/>
      <c r="N260" s="739"/>
    </row>
    <row r="261" spans="1:14">
      <c r="A261" s="49" t="s">
        <v>244</v>
      </c>
      <c r="B261" s="49">
        <v>4905</v>
      </c>
      <c r="C261" s="678" t="s">
        <v>260</v>
      </c>
      <c r="D261" s="81"/>
      <c r="E261" s="81"/>
      <c r="F261" s="678">
        <v>1</v>
      </c>
      <c r="G261" s="678"/>
      <c r="H261" s="678"/>
      <c r="I261" s="678"/>
      <c r="J261" s="81"/>
      <c r="K261" s="81"/>
      <c r="L261" s="81"/>
      <c r="M261" s="81"/>
      <c r="N261" s="81"/>
    </row>
    <row r="262" spans="1:14">
      <c r="A262" s="49" t="s">
        <v>245</v>
      </c>
      <c r="B262" s="49">
        <v>4375</v>
      </c>
      <c r="C262" s="678" t="s">
        <v>260</v>
      </c>
      <c r="D262" s="81"/>
      <c r="E262" s="81"/>
      <c r="F262" s="678">
        <v>1</v>
      </c>
      <c r="G262" s="678"/>
      <c r="H262" s="678"/>
      <c r="I262" s="678"/>
      <c r="J262" s="81"/>
      <c r="K262" s="81"/>
      <c r="L262" s="81"/>
      <c r="M262" s="81"/>
      <c r="N262" s="81"/>
    </row>
    <row r="263" spans="1:14">
      <c r="A263" s="49" t="s">
        <v>246</v>
      </c>
      <c r="B263" s="49">
        <v>5363</v>
      </c>
      <c r="C263" s="678" t="s">
        <v>260</v>
      </c>
      <c r="D263" s="81"/>
      <c r="E263" s="81"/>
      <c r="F263" s="678">
        <v>1</v>
      </c>
      <c r="G263" s="678">
        <v>1</v>
      </c>
      <c r="H263" s="678">
        <v>1</v>
      </c>
      <c r="I263" s="678">
        <v>1</v>
      </c>
      <c r="J263" s="81"/>
      <c r="K263" s="81"/>
      <c r="L263" s="81"/>
      <c r="M263" s="81"/>
      <c r="N263" s="81"/>
    </row>
    <row r="264" spans="1:14">
      <c r="A264" s="49" t="s">
        <v>247</v>
      </c>
      <c r="B264" s="49">
        <v>6343</v>
      </c>
      <c r="C264" s="678" t="s">
        <v>260</v>
      </c>
      <c r="D264" s="81"/>
      <c r="E264" s="81"/>
      <c r="F264" s="678">
        <v>1</v>
      </c>
      <c r="G264" s="678">
        <v>1</v>
      </c>
      <c r="H264" s="678"/>
      <c r="I264" s="678"/>
      <c r="J264" s="81"/>
      <c r="K264" s="81"/>
      <c r="L264" s="81"/>
      <c r="M264" s="81"/>
      <c r="N264" s="81">
        <v>1</v>
      </c>
    </row>
    <row r="265" spans="1:14">
      <c r="A265" s="49" t="s">
        <v>248</v>
      </c>
      <c r="B265" s="49">
        <v>6144</v>
      </c>
      <c r="C265" s="678" t="s">
        <v>260</v>
      </c>
      <c r="D265" s="81"/>
      <c r="E265" s="81"/>
      <c r="F265" s="678">
        <v>1</v>
      </c>
      <c r="G265" s="678"/>
      <c r="H265" s="678"/>
      <c r="I265" s="678"/>
      <c r="J265" s="81"/>
      <c r="K265" s="81"/>
      <c r="L265" s="81"/>
      <c r="M265" s="81"/>
      <c r="N265" s="81"/>
    </row>
    <row r="266" spans="1:14">
      <c r="A266" s="49" t="s">
        <v>249</v>
      </c>
      <c r="B266" s="49">
        <v>5784</v>
      </c>
      <c r="C266" s="678" t="s">
        <v>260</v>
      </c>
      <c r="D266" s="81"/>
      <c r="E266" s="81"/>
      <c r="F266" s="678">
        <v>1</v>
      </c>
      <c r="G266" s="678"/>
      <c r="H266" s="678"/>
      <c r="I266" s="678"/>
      <c r="J266" s="81"/>
      <c r="K266" s="81"/>
      <c r="L266" s="81"/>
      <c r="M266" s="81"/>
      <c r="N266" s="81">
        <v>1</v>
      </c>
    </row>
    <row r="267" spans="1:14">
      <c r="A267" s="49" t="s">
        <v>250</v>
      </c>
      <c r="B267" s="49">
        <v>6017</v>
      </c>
      <c r="C267" s="678" t="s">
        <v>260</v>
      </c>
      <c r="D267" s="81"/>
      <c r="E267" s="81"/>
      <c r="F267" s="678">
        <v>1</v>
      </c>
      <c r="G267" s="678">
        <v>1</v>
      </c>
      <c r="H267" s="678"/>
      <c r="I267" s="678"/>
      <c r="J267" s="81"/>
      <c r="K267" s="81"/>
      <c r="L267" s="81"/>
      <c r="M267" s="81"/>
      <c r="N267" s="81"/>
    </row>
    <row r="268" spans="1:14">
      <c r="A268" s="49" t="s">
        <v>251</v>
      </c>
      <c r="B268" s="49">
        <v>6835</v>
      </c>
      <c r="C268" s="678" t="s">
        <v>260</v>
      </c>
      <c r="D268" s="81"/>
      <c r="E268" s="81"/>
      <c r="F268" s="678">
        <v>1</v>
      </c>
      <c r="G268" s="678">
        <v>2</v>
      </c>
      <c r="H268" s="678"/>
      <c r="I268" s="678"/>
      <c r="J268" s="81"/>
      <c r="K268" s="81"/>
      <c r="L268" s="81"/>
      <c r="M268" s="81"/>
      <c r="N268" s="81"/>
    </row>
    <row r="269" spans="1:14">
      <c r="A269" s="49" t="s">
        <v>252</v>
      </c>
      <c r="B269" s="49">
        <v>5462</v>
      </c>
      <c r="C269" s="678" t="s">
        <v>260</v>
      </c>
      <c r="D269" s="81"/>
      <c r="E269" s="81"/>
      <c r="F269" s="678">
        <v>1</v>
      </c>
      <c r="G269" s="678"/>
      <c r="H269" s="678"/>
      <c r="I269" s="678"/>
      <c r="J269" s="81"/>
      <c r="K269" s="81"/>
      <c r="L269" s="81"/>
      <c r="M269" s="81"/>
      <c r="N269" s="81"/>
    </row>
    <row r="270" spans="1:14">
      <c r="A270" s="49" t="s">
        <v>253</v>
      </c>
      <c r="B270" s="49">
        <v>5399</v>
      </c>
      <c r="C270" s="678" t="s">
        <v>260</v>
      </c>
      <c r="D270" s="81"/>
      <c r="E270" s="81"/>
      <c r="F270" s="678">
        <v>1</v>
      </c>
      <c r="G270" s="678">
        <v>1</v>
      </c>
      <c r="H270" s="678"/>
      <c r="I270" s="678"/>
      <c r="J270" s="81"/>
      <c r="K270" s="81"/>
      <c r="L270" s="81"/>
      <c r="M270" s="81"/>
      <c r="N270" s="81"/>
    </row>
    <row r="271" spans="1:14">
      <c r="A271" s="49" t="s">
        <v>254</v>
      </c>
      <c r="B271" s="49">
        <v>4837</v>
      </c>
      <c r="C271" s="678" t="s">
        <v>260</v>
      </c>
      <c r="D271" s="81"/>
      <c r="E271" s="81"/>
      <c r="F271" s="678">
        <v>1</v>
      </c>
      <c r="G271" s="678">
        <v>2</v>
      </c>
      <c r="H271" s="678"/>
      <c r="I271" s="678"/>
      <c r="J271" s="81"/>
      <c r="K271" s="81"/>
      <c r="L271" s="81"/>
      <c r="M271" s="81"/>
      <c r="N271" s="81"/>
    </row>
    <row r="272" spans="1:14">
      <c r="A272" s="49" t="s">
        <v>255</v>
      </c>
      <c r="B272" s="49">
        <v>22011</v>
      </c>
      <c r="C272" s="678" t="s">
        <v>260</v>
      </c>
      <c r="D272" s="678"/>
      <c r="E272" s="81"/>
      <c r="F272" s="678">
        <v>1</v>
      </c>
      <c r="G272" s="678">
        <v>7</v>
      </c>
      <c r="H272" s="678"/>
      <c r="I272" s="678"/>
      <c r="J272" s="81"/>
      <c r="K272" s="81"/>
      <c r="L272" s="81"/>
      <c r="M272" s="81"/>
      <c r="N272" s="82">
        <v>3</v>
      </c>
    </row>
    <row r="273" spans="1:14">
      <c r="A273" s="49" t="s">
        <v>256</v>
      </c>
      <c r="B273" s="49">
        <v>7234</v>
      </c>
      <c r="C273" s="678" t="s">
        <v>264</v>
      </c>
      <c r="D273" s="678">
        <v>1</v>
      </c>
      <c r="E273" s="81"/>
      <c r="F273" s="678"/>
      <c r="G273" s="678">
        <v>1</v>
      </c>
      <c r="H273" s="678"/>
      <c r="I273" s="678"/>
      <c r="J273" s="81"/>
      <c r="K273" s="81"/>
      <c r="L273" s="81"/>
      <c r="M273" s="81"/>
      <c r="N273" s="81"/>
    </row>
    <row r="274" spans="1:14">
      <c r="A274" s="49" t="s">
        <v>257</v>
      </c>
      <c r="B274" s="49">
        <v>11767</v>
      </c>
      <c r="C274" s="678" t="s">
        <v>264</v>
      </c>
      <c r="D274" s="678">
        <v>1</v>
      </c>
      <c r="E274" s="81"/>
      <c r="F274" s="678"/>
      <c r="G274" s="678">
        <v>1</v>
      </c>
      <c r="H274" s="678"/>
      <c r="I274" s="678"/>
      <c r="J274" s="81"/>
      <c r="K274" s="81"/>
      <c r="L274" s="81"/>
      <c r="M274" s="81"/>
      <c r="N274" s="81"/>
    </row>
    <row r="275" spans="1:14">
      <c r="A275" s="49" t="s">
        <v>258</v>
      </c>
      <c r="B275" s="49">
        <v>7058</v>
      </c>
      <c r="C275" s="678" t="s">
        <v>264</v>
      </c>
      <c r="D275" s="678">
        <v>1</v>
      </c>
      <c r="E275" s="81"/>
      <c r="F275" s="678"/>
      <c r="G275" s="678"/>
      <c r="H275" s="678"/>
      <c r="I275" s="678"/>
      <c r="J275" s="81"/>
      <c r="K275" s="81"/>
      <c r="L275" s="81"/>
      <c r="M275" s="81"/>
      <c r="N275" s="81"/>
    </row>
    <row r="276" spans="1:14">
      <c r="A276" s="49" t="s">
        <v>259</v>
      </c>
      <c r="B276" s="49">
        <v>109534</v>
      </c>
      <c r="C276" s="678"/>
      <c r="D276" s="678">
        <v>3</v>
      </c>
      <c r="E276" s="81"/>
      <c r="F276" s="678">
        <v>12</v>
      </c>
      <c r="G276" s="678">
        <v>17</v>
      </c>
      <c r="H276" s="678">
        <v>1</v>
      </c>
      <c r="I276" s="678">
        <v>1</v>
      </c>
      <c r="J276" s="81"/>
      <c r="K276" s="81"/>
      <c r="L276" s="81"/>
      <c r="M276" s="81"/>
      <c r="N276" s="82">
        <v>5</v>
      </c>
    </row>
    <row r="277" spans="1:14">
      <c r="A277" s="737"/>
      <c r="B277" s="738"/>
      <c r="C277" s="738"/>
      <c r="D277" s="738"/>
      <c r="E277" s="738"/>
      <c r="F277" s="738"/>
      <c r="G277" s="738"/>
      <c r="H277" s="738"/>
      <c r="I277" s="738"/>
      <c r="J277" s="738"/>
      <c r="K277" s="738"/>
      <c r="L277" s="738"/>
      <c r="M277" s="738"/>
      <c r="N277" s="739"/>
    </row>
  </sheetData>
  <mergeCells count="48">
    <mergeCell ref="A80:N80"/>
    <mergeCell ref="A89:N89"/>
    <mergeCell ref="A258:N258"/>
    <mergeCell ref="A260:N260"/>
    <mergeCell ref="A217:N217"/>
    <mergeCell ref="A226:N226"/>
    <mergeCell ref="A233:N233"/>
    <mergeCell ref="A248:N248"/>
    <mergeCell ref="A277:N277"/>
    <mergeCell ref="A9:N9"/>
    <mergeCell ref="A11:N11"/>
    <mergeCell ref="A13:N13"/>
    <mergeCell ref="A34:N34"/>
    <mergeCell ref="A50:N50"/>
    <mergeCell ref="D52:N52"/>
    <mergeCell ref="A69:N69"/>
    <mergeCell ref="A193:N193"/>
    <mergeCell ref="A207:N207"/>
    <mergeCell ref="H4:I4"/>
    <mergeCell ref="I5:I6"/>
    <mergeCell ref="A173:N173"/>
    <mergeCell ref="A183:N183"/>
    <mergeCell ref="A102:N102"/>
    <mergeCell ref="A114:N114"/>
    <mergeCell ref="A130:N130"/>
    <mergeCell ref="A151:N151"/>
    <mergeCell ref="G149:N149"/>
    <mergeCell ref="A160:N160"/>
    <mergeCell ref="A2:A6"/>
    <mergeCell ref="B2:B4"/>
    <mergeCell ref="C2:C4"/>
    <mergeCell ref="D2:G2"/>
    <mergeCell ref="D3:E4"/>
    <mergeCell ref="D5:D6"/>
    <mergeCell ref="E5:E6"/>
    <mergeCell ref="F5:F6"/>
    <mergeCell ref="G5:G6"/>
    <mergeCell ref="F3:G4"/>
    <mergeCell ref="J5:J6"/>
    <mergeCell ref="J4:K4"/>
    <mergeCell ref="C1:N1"/>
    <mergeCell ref="N5:N6"/>
    <mergeCell ref="H2:M2"/>
    <mergeCell ref="K5:K6"/>
    <mergeCell ref="L5:L6"/>
    <mergeCell ref="L4:M4"/>
    <mergeCell ref="M5:M6"/>
    <mergeCell ref="H5:H6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4"/>
  <sheetViews>
    <sheetView topLeftCell="A257" workbookViewId="0">
      <selection sqref="A1:H274"/>
    </sheetView>
  </sheetViews>
  <sheetFormatPr defaultRowHeight="15"/>
  <cols>
    <col min="1" max="1" width="25.85546875" customWidth="1"/>
    <col min="2" max="2" width="9.42578125" customWidth="1"/>
    <col min="4" max="4" width="8.140625" customWidth="1"/>
    <col min="5" max="5" width="10.42578125" customWidth="1"/>
    <col min="6" max="6" width="9.42578125" customWidth="1"/>
    <col min="7" max="7" width="10.5703125" customWidth="1"/>
    <col min="8" max="8" width="7.85546875" customWidth="1"/>
  </cols>
  <sheetData>
    <row r="1" spans="1:11">
      <c r="A1" s="767" t="s">
        <v>269</v>
      </c>
      <c r="B1" s="767"/>
      <c r="C1" s="767"/>
      <c r="D1" s="767"/>
      <c r="E1" s="767"/>
      <c r="F1" s="767"/>
      <c r="G1" s="767"/>
      <c r="H1" s="768"/>
    </row>
    <row r="2" spans="1:11">
      <c r="A2" s="769" t="s">
        <v>270</v>
      </c>
      <c r="B2" s="770" t="s">
        <v>271</v>
      </c>
      <c r="C2" s="770" t="s">
        <v>272</v>
      </c>
      <c r="D2" s="770"/>
      <c r="E2" s="770"/>
      <c r="F2" s="771" t="s">
        <v>273</v>
      </c>
      <c r="G2" s="772" t="s">
        <v>274</v>
      </c>
      <c r="H2" s="773" t="s">
        <v>275</v>
      </c>
    </row>
    <row r="3" spans="1:11">
      <c r="A3" s="769"/>
      <c r="B3" s="770"/>
      <c r="C3" s="770" t="s">
        <v>276</v>
      </c>
      <c r="D3" s="770" t="s">
        <v>277</v>
      </c>
      <c r="E3" s="770"/>
      <c r="F3" s="771"/>
      <c r="G3" s="772"/>
      <c r="H3" s="773"/>
    </row>
    <row r="4" spans="1:11" ht="42">
      <c r="A4" s="769"/>
      <c r="B4" s="770"/>
      <c r="C4" s="770"/>
      <c r="D4" s="44" t="s">
        <v>278</v>
      </c>
      <c r="E4" s="44" t="s">
        <v>279</v>
      </c>
      <c r="F4" s="771"/>
      <c r="G4" s="772"/>
      <c r="H4" s="773"/>
    </row>
    <row r="5" spans="1:11">
      <c r="A5" s="91">
        <v>0</v>
      </c>
      <c r="B5" s="92">
        <v>1</v>
      </c>
      <c r="C5" s="93">
        <v>2</v>
      </c>
      <c r="D5" s="94">
        <v>3</v>
      </c>
      <c r="E5" s="94">
        <v>4</v>
      </c>
      <c r="F5" s="94">
        <v>5</v>
      </c>
      <c r="G5" s="95">
        <v>6</v>
      </c>
      <c r="H5" s="96">
        <v>7</v>
      </c>
    </row>
    <row r="6" spans="1:11" ht="18" customHeight="1">
      <c r="A6" s="97" t="s">
        <v>29</v>
      </c>
      <c r="B6" s="98">
        <f>B8+B10+B31+B47+B49+B66+B77+B86+B99+B111+B127+B129+B148+B157+B170+B180+B190+B204+B214+B223+B230+B245+B257+B255+B274</f>
        <v>6118879</v>
      </c>
      <c r="C6" s="98">
        <f t="shared" ref="C6:H6" si="0">C8+C10+C31+C47+C49+C66+C77+C86+C99+C111+C127+C129+C148+C157+C170+C180+C190+C204+C214+C223+C230+C245+C257+C255+C274</f>
        <v>205142</v>
      </c>
      <c r="D6" s="98">
        <f t="shared" si="0"/>
        <v>143308</v>
      </c>
      <c r="E6" s="98">
        <f t="shared" si="0"/>
        <v>60928</v>
      </c>
      <c r="F6" s="98">
        <f t="shared" si="0"/>
        <v>7100878</v>
      </c>
      <c r="G6" s="98">
        <f t="shared" si="0"/>
        <v>475584</v>
      </c>
      <c r="H6" s="98">
        <f t="shared" si="0"/>
        <v>309637</v>
      </c>
    </row>
    <row r="7" spans="1:11" ht="18" customHeight="1">
      <c r="A7" s="761"/>
      <c r="B7" s="762"/>
      <c r="C7" s="762"/>
      <c r="D7" s="762"/>
      <c r="E7" s="762"/>
      <c r="F7" s="762"/>
      <c r="G7" s="762"/>
      <c r="H7" s="763"/>
      <c r="K7" s="879"/>
    </row>
    <row r="8" spans="1:11" ht="18" customHeight="1">
      <c r="A8" s="620" t="s">
        <v>30</v>
      </c>
      <c r="B8" s="621">
        <v>269935</v>
      </c>
      <c r="C8" s="621">
        <v>3339</v>
      </c>
      <c r="D8" s="621">
        <v>913</v>
      </c>
      <c r="E8" s="621">
        <v>2426</v>
      </c>
      <c r="F8" s="621">
        <v>37923</v>
      </c>
      <c r="G8" s="621">
        <v>88351</v>
      </c>
      <c r="H8" s="622">
        <v>209</v>
      </c>
      <c r="K8" s="879"/>
    </row>
    <row r="9" spans="1:11" ht="18" customHeight="1">
      <c r="A9" s="752"/>
      <c r="B9" s="753"/>
      <c r="C9" s="753"/>
      <c r="D9" s="753"/>
      <c r="E9" s="753"/>
      <c r="F9" s="753"/>
      <c r="G9" s="753"/>
      <c r="H9" s="754"/>
      <c r="K9" s="879"/>
    </row>
    <row r="10" spans="1:11" ht="18" customHeight="1">
      <c r="A10" s="620" t="s">
        <v>31</v>
      </c>
      <c r="B10" s="621">
        <v>198970</v>
      </c>
      <c r="C10" s="621">
        <v>6398</v>
      </c>
      <c r="D10" s="621">
        <v>3935</v>
      </c>
      <c r="E10" s="621">
        <v>2463</v>
      </c>
      <c r="F10" s="621">
        <v>323183</v>
      </c>
      <c r="G10" s="621">
        <v>14999</v>
      </c>
      <c r="H10" s="623">
        <v>25508</v>
      </c>
      <c r="K10" s="880"/>
    </row>
    <row r="11" spans="1:11" ht="18" customHeight="1">
      <c r="A11" s="752"/>
      <c r="B11" s="753"/>
      <c r="C11" s="753"/>
      <c r="D11" s="753"/>
      <c r="E11" s="753"/>
      <c r="F11" s="753"/>
      <c r="G11" s="753"/>
      <c r="H11" s="754"/>
      <c r="K11" s="880"/>
    </row>
    <row r="12" spans="1:11" ht="18" customHeight="1">
      <c r="A12" s="624" t="s">
        <v>280</v>
      </c>
      <c r="B12" s="625">
        <v>37391</v>
      </c>
      <c r="C12" s="625">
        <v>1426</v>
      </c>
      <c r="D12" s="625">
        <v>1125</v>
      </c>
      <c r="E12" s="625">
        <v>301</v>
      </c>
      <c r="F12" s="625">
        <v>21331</v>
      </c>
      <c r="G12" s="625">
        <v>3349</v>
      </c>
      <c r="H12" s="626">
        <v>548</v>
      </c>
      <c r="K12" s="880"/>
    </row>
    <row r="13" spans="1:11" ht="18" customHeight="1">
      <c r="A13" s="624" t="s">
        <v>17</v>
      </c>
      <c r="B13" s="625">
        <v>17335</v>
      </c>
      <c r="C13" s="625">
        <v>533</v>
      </c>
      <c r="D13" s="625">
        <v>366</v>
      </c>
      <c r="E13" s="625">
        <v>167</v>
      </c>
      <c r="F13" s="625">
        <v>15866</v>
      </c>
      <c r="G13" s="625">
        <v>2086</v>
      </c>
      <c r="H13" s="626">
        <v>2505</v>
      </c>
      <c r="K13" s="880"/>
    </row>
    <row r="14" spans="1:11" ht="18" customHeight="1">
      <c r="A14" s="624" t="s">
        <v>18</v>
      </c>
      <c r="B14" s="625">
        <v>14475</v>
      </c>
      <c r="C14" s="625">
        <v>401</v>
      </c>
      <c r="D14" s="625">
        <v>320</v>
      </c>
      <c r="E14" s="625">
        <v>81</v>
      </c>
      <c r="F14" s="625">
        <v>8038</v>
      </c>
      <c r="G14" s="625">
        <v>1093</v>
      </c>
      <c r="H14" s="626">
        <v>0</v>
      </c>
      <c r="K14" s="880"/>
    </row>
    <row r="15" spans="1:11" ht="18" customHeight="1">
      <c r="A15" s="624" t="s">
        <v>281</v>
      </c>
      <c r="B15" s="625">
        <v>18309</v>
      </c>
      <c r="C15" s="625">
        <v>162</v>
      </c>
      <c r="D15" s="625">
        <v>51</v>
      </c>
      <c r="E15" s="625">
        <v>111</v>
      </c>
      <c r="F15" s="625">
        <v>11029</v>
      </c>
      <c r="G15" s="625">
        <v>1458</v>
      </c>
      <c r="H15" s="626">
        <v>676</v>
      </c>
      <c r="K15" s="880"/>
    </row>
    <row r="16" spans="1:11" ht="18" customHeight="1">
      <c r="A16" s="624" t="s">
        <v>282</v>
      </c>
      <c r="B16" s="625">
        <v>10337</v>
      </c>
      <c r="C16" s="625">
        <v>199</v>
      </c>
      <c r="D16" s="625">
        <v>120</v>
      </c>
      <c r="E16" s="625">
        <v>79</v>
      </c>
      <c r="F16" s="625">
        <v>14403</v>
      </c>
      <c r="G16" s="625">
        <v>0</v>
      </c>
      <c r="H16" s="626">
        <v>2525</v>
      </c>
      <c r="K16" s="880"/>
    </row>
    <row r="17" spans="1:11" ht="18" customHeight="1">
      <c r="A17" s="624" t="s">
        <v>19</v>
      </c>
      <c r="B17" s="625">
        <v>14803</v>
      </c>
      <c r="C17" s="625">
        <v>514</v>
      </c>
      <c r="D17" s="625">
        <v>395</v>
      </c>
      <c r="E17" s="625">
        <v>119</v>
      </c>
      <c r="F17" s="625">
        <v>20192</v>
      </c>
      <c r="G17" s="625">
        <v>10792</v>
      </c>
      <c r="H17" s="626">
        <v>2866</v>
      </c>
      <c r="K17" s="880"/>
    </row>
    <row r="18" spans="1:11" ht="18" customHeight="1">
      <c r="A18" s="624" t="s">
        <v>20</v>
      </c>
      <c r="B18" s="627">
        <v>10049</v>
      </c>
      <c r="C18" s="627">
        <v>128</v>
      </c>
      <c r="D18" s="627">
        <v>61</v>
      </c>
      <c r="E18" s="627">
        <v>67</v>
      </c>
      <c r="F18" s="627">
        <v>7015</v>
      </c>
      <c r="G18" s="627">
        <v>259</v>
      </c>
      <c r="H18" s="626">
        <v>489</v>
      </c>
      <c r="K18" s="880"/>
    </row>
    <row r="19" spans="1:11" ht="18" customHeight="1">
      <c r="A19" s="624" t="s">
        <v>283</v>
      </c>
      <c r="B19" s="625">
        <v>43916</v>
      </c>
      <c r="C19" s="625">
        <v>2000</v>
      </c>
      <c r="D19" s="625">
        <v>1659</v>
      </c>
      <c r="E19" s="625">
        <v>341</v>
      </c>
      <c r="F19" s="625">
        <v>29903</v>
      </c>
      <c r="G19" s="625">
        <v>2371</v>
      </c>
      <c r="H19" s="626">
        <v>841</v>
      </c>
      <c r="K19" s="880"/>
    </row>
    <row r="20" spans="1:11" ht="18" customHeight="1">
      <c r="A20" s="624" t="s">
        <v>21</v>
      </c>
      <c r="B20" s="625">
        <v>37727</v>
      </c>
      <c r="C20" s="625">
        <v>1197</v>
      </c>
      <c r="D20" s="625">
        <v>826</v>
      </c>
      <c r="E20" s="625">
        <v>371</v>
      </c>
      <c r="F20" s="625">
        <v>24332</v>
      </c>
      <c r="G20" s="625">
        <v>1913</v>
      </c>
      <c r="H20" s="626">
        <v>2543</v>
      </c>
      <c r="K20" s="879"/>
    </row>
    <row r="21" spans="1:11" ht="18" customHeight="1">
      <c r="A21" s="624" t="s">
        <v>22</v>
      </c>
      <c r="B21" s="625">
        <v>9391</v>
      </c>
      <c r="C21" s="625">
        <v>360</v>
      </c>
      <c r="D21" s="625">
        <v>300</v>
      </c>
      <c r="E21" s="625">
        <v>60</v>
      </c>
      <c r="F21" s="625">
        <v>5525</v>
      </c>
      <c r="G21" s="625">
        <v>70</v>
      </c>
      <c r="H21" s="626">
        <v>594</v>
      </c>
      <c r="K21" s="880"/>
    </row>
    <row r="22" spans="1:11" ht="18" customHeight="1">
      <c r="A22" s="624" t="s">
        <v>23</v>
      </c>
      <c r="B22" s="625">
        <v>13782</v>
      </c>
      <c r="C22" s="625">
        <v>233</v>
      </c>
      <c r="D22" s="625">
        <v>146</v>
      </c>
      <c r="E22" s="625">
        <v>87</v>
      </c>
      <c r="F22" s="625">
        <v>10903</v>
      </c>
      <c r="G22" s="625">
        <v>1502</v>
      </c>
      <c r="H22" s="626">
        <v>2983</v>
      </c>
      <c r="K22" s="880"/>
    </row>
    <row r="23" spans="1:11" ht="18" customHeight="1">
      <c r="A23" s="624" t="s">
        <v>24</v>
      </c>
      <c r="B23" s="625">
        <v>12337</v>
      </c>
      <c r="C23" s="625">
        <v>274</v>
      </c>
      <c r="D23" s="625">
        <v>151</v>
      </c>
      <c r="E23" s="625">
        <v>123</v>
      </c>
      <c r="F23" s="625">
        <v>7331</v>
      </c>
      <c r="G23" s="625">
        <v>38</v>
      </c>
      <c r="H23" s="626">
        <v>1150</v>
      </c>
      <c r="K23" s="880"/>
    </row>
    <row r="24" spans="1:11" ht="18" customHeight="1">
      <c r="A24" s="624" t="s">
        <v>284</v>
      </c>
      <c r="B24" s="625">
        <v>8729</v>
      </c>
      <c r="C24" s="625">
        <v>236</v>
      </c>
      <c r="D24" s="625">
        <v>156</v>
      </c>
      <c r="E24" s="625">
        <v>80</v>
      </c>
      <c r="F24" s="625">
        <v>4873</v>
      </c>
      <c r="G24" s="625">
        <v>293</v>
      </c>
      <c r="H24" s="626">
        <v>446</v>
      </c>
      <c r="K24" s="880"/>
    </row>
    <row r="25" spans="1:11" ht="18" customHeight="1">
      <c r="A25" s="624" t="s">
        <v>285</v>
      </c>
      <c r="B25" s="625">
        <v>3494</v>
      </c>
      <c r="C25" s="625">
        <v>413</v>
      </c>
      <c r="D25" s="625">
        <v>344</v>
      </c>
      <c r="E25" s="625">
        <v>69</v>
      </c>
      <c r="F25" s="625">
        <v>2123</v>
      </c>
      <c r="G25" s="625">
        <v>0</v>
      </c>
      <c r="H25" s="626">
        <v>0</v>
      </c>
      <c r="K25" s="880"/>
    </row>
    <row r="26" spans="1:11" ht="18" customHeight="1">
      <c r="A26" s="624" t="s">
        <v>26</v>
      </c>
      <c r="B26" s="625">
        <v>8996</v>
      </c>
      <c r="C26" s="625">
        <v>390</v>
      </c>
      <c r="D26" s="625">
        <v>269</v>
      </c>
      <c r="E26" s="625">
        <v>121</v>
      </c>
      <c r="F26" s="625">
        <v>6500</v>
      </c>
      <c r="G26" s="625">
        <v>1080</v>
      </c>
      <c r="H26" s="626">
        <v>0</v>
      </c>
      <c r="K26" s="880"/>
    </row>
    <row r="27" spans="1:11" ht="18" customHeight="1">
      <c r="A27" s="624" t="s">
        <v>27</v>
      </c>
      <c r="B27" s="625">
        <v>16380</v>
      </c>
      <c r="C27" s="625">
        <v>322</v>
      </c>
      <c r="D27" s="625">
        <v>200</v>
      </c>
      <c r="E27" s="625">
        <v>122</v>
      </c>
      <c r="F27" s="625">
        <v>13718</v>
      </c>
      <c r="G27" s="625">
        <v>2406</v>
      </c>
      <c r="H27" s="626">
        <v>777</v>
      </c>
      <c r="K27" s="880"/>
    </row>
    <row r="28" spans="1:11" ht="18" customHeight="1">
      <c r="A28" s="624" t="s">
        <v>28</v>
      </c>
      <c r="B28" s="625">
        <v>7921</v>
      </c>
      <c r="C28" s="625">
        <v>191</v>
      </c>
      <c r="D28" s="625">
        <v>44</v>
      </c>
      <c r="E28" s="625">
        <v>147</v>
      </c>
      <c r="F28" s="625">
        <v>9863</v>
      </c>
      <c r="G28" s="625">
        <v>111</v>
      </c>
      <c r="H28" s="626">
        <v>0</v>
      </c>
      <c r="K28" s="880"/>
    </row>
    <row r="29" spans="1:11" ht="18" customHeight="1">
      <c r="A29" s="624" t="s">
        <v>286</v>
      </c>
      <c r="B29" s="625">
        <v>30332</v>
      </c>
      <c r="C29" s="625">
        <v>767</v>
      </c>
      <c r="D29" s="625">
        <v>292</v>
      </c>
      <c r="E29" s="625">
        <v>475</v>
      </c>
      <c r="F29" s="625">
        <v>45886</v>
      </c>
      <c r="G29" s="625">
        <v>2064</v>
      </c>
      <c r="H29" s="626">
        <v>848</v>
      </c>
      <c r="K29" s="880"/>
    </row>
    <row r="30" spans="1:11" ht="18" customHeight="1">
      <c r="A30" s="624" t="s">
        <v>25</v>
      </c>
      <c r="B30" s="625">
        <v>14525</v>
      </c>
      <c r="C30" s="625">
        <v>572</v>
      </c>
      <c r="D30" s="625">
        <v>441</v>
      </c>
      <c r="E30" s="625">
        <v>131</v>
      </c>
      <c r="F30" s="625">
        <v>21692</v>
      </c>
      <c r="G30" s="625">
        <v>84</v>
      </c>
      <c r="H30" s="626">
        <v>2431</v>
      </c>
      <c r="K30" s="880"/>
    </row>
    <row r="31" spans="1:11" ht="18" customHeight="1">
      <c r="A31" s="628" t="s">
        <v>287</v>
      </c>
      <c r="B31" s="621">
        <f t="shared" ref="B31:H31" si="1">SUM(B12:B30)</f>
        <v>330229</v>
      </c>
      <c r="C31" s="621">
        <f t="shared" si="1"/>
        <v>10318</v>
      </c>
      <c r="D31" s="621">
        <f t="shared" si="1"/>
        <v>7266</v>
      </c>
      <c r="E31" s="621">
        <f t="shared" si="1"/>
        <v>3052</v>
      </c>
      <c r="F31" s="621">
        <f t="shared" si="1"/>
        <v>280523</v>
      </c>
      <c r="G31" s="621">
        <f t="shared" si="1"/>
        <v>30969</v>
      </c>
      <c r="H31" s="623">
        <f t="shared" si="1"/>
        <v>22222</v>
      </c>
      <c r="K31" s="880"/>
    </row>
    <row r="32" spans="1:11" ht="18" customHeight="1">
      <c r="A32" s="758"/>
      <c r="B32" s="759"/>
      <c r="C32" s="759"/>
      <c r="D32" s="759"/>
      <c r="E32" s="759"/>
      <c r="F32" s="759"/>
      <c r="G32" s="759"/>
      <c r="H32" s="760"/>
      <c r="K32" s="881"/>
    </row>
    <row r="33" spans="1:8" ht="18" customHeight="1">
      <c r="A33" s="629" t="s">
        <v>288</v>
      </c>
      <c r="B33" s="630">
        <v>9095</v>
      </c>
      <c r="C33" s="630">
        <v>374</v>
      </c>
      <c r="D33" s="630">
        <v>294</v>
      </c>
      <c r="E33" s="630">
        <v>80</v>
      </c>
      <c r="F33" s="630">
        <v>12563</v>
      </c>
      <c r="G33" s="630">
        <v>2273</v>
      </c>
      <c r="H33" s="631">
        <v>295</v>
      </c>
    </row>
    <row r="34" spans="1:8" ht="18" customHeight="1">
      <c r="A34" s="629" t="s">
        <v>41</v>
      </c>
      <c r="B34" s="625">
        <v>29239</v>
      </c>
      <c r="C34" s="632">
        <v>856</v>
      </c>
      <c r="D34" s="625">
        <v>515</v>
      </c>
      <c r="E34" s="625">
        <v>299</v>
      </c>
      <c r="F34" s="625">
        <v>44831</v>
      </c>
      <c r="G34" s="625">
        <v>3705</v>
      </c>
      <c r="H34" s="631">
        <v>2796</v>
      </c>
    </row>
    <row r="35" spans="1:8" ht="18" customHeight="1">
      <c r="A35" s="629" t="s">
        <v>289</v>
      </c>
      <c r="B35" s="625">
        <v>13411</v>
      </c>
      <c r="C35" s="625">
        <v>443</v>
      </c>
      <c r="D35" s="625">
        <v>304</v>
      </c>
      <c r="E35" s="625">
        <v>139</v>
      </c>
      <c r="F35" s="625">
        <v>6908</v>
      </c>
      <c r="G35" s="625">
        <v>1992</v>
      </c>
      <c r="H35" s="631">
        <v>1237</v>
      </c>
    </row>
    <row r="36" spans="1:8" ht="18" customHeight="1">
      <c r="A36" s="629" t="s">
        <v>43</v>
      </c>
      <c r="B36" s="625">
        <v>10131</v>
      </c>
      <c r="C36" s="625">
        <v>348</v>
      </c>
      <c r="D36" s="625">
        <v>264</v>
      </c>
      <c r="E36" s="625">
        <v>84</v>
      </c>
      <c r="F36" s="625">
        <v>9088</v>
      </c>
      <c r="G36" s="625">
        <v>619</v>
      </c>
      <c r="H36" s="631">
        <v>854</v>
      </c>
    </row>
    <row r="37" spans="1:8" ht="18" customHeight="1">
      <c r="A37" s="629" t="s">
        <v>44</v>
      </c>
      <c r="B37" s="625">
        <v>23441</v>
      </c>
      <c r="C37" s="625">
        <v>1139</v>
      </c>
      <c r="D37" s="625">
        <v>867</v>
      </c>
      <c r="E37" s="625">
        <v>272</v>
      </c>
      <c r="F37" s="625">
        <v>23019</v>
      </c>
      <c r="G37" s="625">
        <v>1038</v>
      </c>
      <c r="H37" s="631">
        <v>1778</v>
      </c>
    </row>
    <row r="38" spans="1:8" ht="18" customHeight="1">
      <c r="A38" s="629" t="s">
        <v>290</v>
      </c>
      <c r="B38" s="625">
        <v>14506</v>
      </c>
      <c r="C38" s="625">
        <v>573</v>
      </c>
      <c r="D38" s="625">
        <v>438</v>
      </c>
      <c r="E38" s="625">
        <v>135</v>
      </c>
      <c r="F38" s="625">
        <v>22974</v>
      </c>
      <c r="G38" s="625">
        <v>1765</v>
      </c>
      <c r="H38" s="631">
        <v>495</v>
      </c>
    </row>
    <row r="39" spans="1:8" ht="18" customHeight="1">
      <c r="A39" s="629" t="s">
        <v>291</v>
      </c>
      <c r="B39" s="625">
        <v>22305</v>
      </c>
      <c r="C39" s="625">
        <v>568</v>
      </c>
      <c r="D39" s="625">
        <v>346</v>
      </c>
      <c r="E39" s="625">
        <v>222</v>
      </c>
      <c r="F39" s="625">
        <v>19239</v>
      </c>
      <c r="G39" s="625">
        <v>9394</v>
      </c>
      <c r="H39" s="631">
        <v>2500</v>
      </c>
    </row>
    <row r="40" spans="1:8" ht="18" customHeight="1">
      <c r="A40" s="629" t="s">
        <v>292</v>
      </c>
      <c r="B40" s="625">
        <v>15660</v>
      </c>
      <c r="C40" s="625">
        <v>299</v>
      </c>
      <c r="D40" s="625">
        <v>189</v>
      </c>
      <c r="E40" s="625">
        <v>110</v>
      </c>
      <c r="F40" s="625">
        <v>8569</v>
      </c>
      <c r="G40" s="625">
        <v>374</v>
      </c>
      <c r="H40" s="631">
        <v>1464</v>
      </c>
    </row>
    <row r="41" spans="1:8" ht="18" customHeight="1">
      <c r="A41" s="629" t="s">
        <v>293</v>
      </c>
      <c r="B41" s="625">
        <v>10682</v>
      </c>
      <c r="C41" s="633">
        <v>689</v>
      </c>
      <c r="D41" s="625">
        <v>524</v>
      </c>
      <c r="E41" s="625">
        <v>90</v>
      </c>
      <c r="F41" s="625">
        <v>10981</v>
      </c>
      <c r="G41" s="625">
        <v>227</v>
      </c>
      <c r="H41" s="631">
        <v>1058</v>
      </c>
    </row>
    <row r="42" spans="1:8" ht="18" customHeight="1">
      <c r="A42" s="629" t="s">
        <v>49</v>
      </c>
      <c r="B42" s="625">
        <v>11871</v>
      </c>
      <c r="C42" s="625">
        <v>1122</v>
      </c>
      <c r="D42" s="625">
        <v>974</v>
      </c>
      <c r="E42" s="625">
        <v>148</v>
      </c>
      <c r="F42" s="625">
        <v>13996</v>
      </c>
      <c r="G42" s="625">
        <v>1380</v>
      </c>
      <c r="H42" s="631">
        <v>446</v>
      </c>
    </row>
    <row r="43" spans="1:8" ht="18" customHeight="1">
      <c r="A43" s="629" t="s">
        <v>294</v>
      </c>
      <c r="B43" s="625">
        <v>25152</v>
      </c>
      <c r="C43" s="625">
        <v>710</v>
      </c>
      <c r="D43" s="625">
        <v>565</v>
      </c>
      <c r="E43" s="625">
        <v>145</v>
      </c>
      <c r="F43" s="625">
        <v>19256</v>
      </c>
      <c r="G43" s="625">
        <v>619</v>
      </c>
      <c r="H43" s="631">
        <v>2765</v>
      </c>
    </row>
    <row r="44" spans="1:8" ht="18" customHeight="1">
      <c r="A44" s="629" t="s">
        <v>295</v>
      </c>
      <c r="B44" s="625">
        <v>13170</v>
      </c>
      <c r="C44" s="625">
        <v>1001</v>
      </c>
      <c r="D44" s="625">
        <v>790</v>
      </c>
      <c r="E44" s="625">
        <v>211</v>
      </c>
      <c r="F44" s="625">
        <v>24404</v>
      </c>
      <c r="G44" s="625">
        <v>1379</v>
      </c>
      <c r="H44" s="631">
        <v>1918</v>
      </c>
    </row>
    <row r="45" spans="1:8" ht="18" customHeight="1">
      <c r="A45" s="629" t="s">
        <v>296</v>
      </c>
      <c r="B45" s="625">
        <v>27618</v>
      </c>
      <c r="C45" s="625">
        <v>593</v>
      </c>
      <c r="D45" s="625">
        <v>371</v>
      </c>
      <c r="E45" s="625">
        <v>222</v>
      </c>
      <c r="F45" s="625">
        <v>26085</v>
      </c>
      <c r="G45" s="625">
        <v>2022</v>
      </c>
      <c r="H45" s="631">
        <v>2519</v>
      </c>
    </row>
    <row r="46" spans="1:8" ht="18" customHeight="1">
      <c r="A46" s="629" t="s">
        <v>297</v>
      </c>
      <c r="B46" s="625">
        <v>50608</v>
      </c>
      <c r="C46" s="625">
        <v>2155</v>
      </c>
      <c r="D46" s="625">
        <v>1361</v>
      </c>
      <c r="E46" s="625">
        <v>794</v>
      </c>
      <c r="F46" s="625">
        <v>105065</v>
      </c>
      <c r="G46" s="625">
        <v>2584</v>
      </c>
      <c r="H46" s="631">
        <v>3243</v>
      </c>
    </row>
    <row r="47" spans="1:8" ht="18" customHeight="1">
      <c r="A47" s="634" t="s">
        <v>54</v>
      </c>
      <c r="B47" s="621">
        <f t="shared" ref="B47:H47" si="2">SUM(B46,B45,B44,B43,B42,B41,B40,B39,B38,B37,B36,B34,B35,B33)</f>
        <v>276889</v>
      </c>
      <c r="C47" s="635">
        <v>10870</v>
      </c>
      <c r="D47" s="621">
        <f t="shared" si="2"/>
        <v>7802</v>
      </c>
      <c r="E47" s="621">
        <f t="shared" si="2"/>
        <v>2951</v>
      </c>
      <c r="F47" s="621">
        <f t="shared" si="2"/>
        <v>346978</v>
      </c>
      <c r="G47" s="621">
        <f t="shared" si="2"/>
        <v>29371</v>
      </c>
      <c r="H47" s="622">
        <f t="shared" si="2"/>
        <v>23368</v>
      </c>
    </row>
    <row r="48" spans="1:8" ht="18" customHeight="1">
      <c r="A48" s="764"/>
      <c r="B48" s="765"/>
      <c r="C48" s="765"/>
      <c r="D48" s="765"/>
      <c r="E48" s="765"/>
      <c r="F48" s="765"/>
      <c r="G48" s="765"/>
      <c r="H48" s="766"/>
    </row>
    <row r="49" spans="1:8" ht="18" customHeight="1">
      <c r="A49" s="636" t="s">
        <v>298</v>
      </c>
      <c r="B49" s="622">
        <v>204022</v>
      </c>
      <c r="C49" s="622">
        <v>3062</v>
      </c>
      <c r="D49" s="622">
        <v>719</v>
      </c>
      <c r="E49" s="622">
        <v>2343</v>
      </c>
      <c r="F49" s="622">
        <v>196719</v>
      </c>
      <c r="G49" s="622">
        <v>32611</v>
      </c>
      <c r="H49" s="622">
        <v>14803</v>
      </c>
    </row>
    <row r="50" spans="1:8" ht="18" customHeight="1">
      <c r="A50" s="755"/>
      <c r="B50" s="756"/>
      <c r="C50" s="756"/>
      <c r="D50" s="756"/>
      <c r="E50" s="756"/>
      <c r="F50" s="756"/>
      <c r="G50" s="756"/>
      <c r="H50" s="757"/>
    </row>
    <row r="51" spans="1:8" ht="18" customHeight="1">
      <c r="A51" s="637" t="s">
        <v>299</v>
      </c>
      <c r="B51" s="631">
        <v>20854</v>
      </c>
      <c r="C51" s="631">
        <v>351</v>
      </c>
      <c r="D51" s="631">
        <v>267</v>
      </c>
      <c r="E51" s="631">
        <v>84</v>
      </c>
      <c r="F51" s="631">
        <v>7368</v>
      </c>
      <c r="G51" s="631">
        <v>80</v>
      </c>
      <c r="H51" s="631">
        <v>491</v>
      </c>
    </row>
    <row r="52" spans="1:8" ht="18" customHeight="1">
      <c r="A52" s="637" t="s">
        <v>300</v>
      </c>
      <c r="B52" s="631">
        <v>32589</v>
      </c>
      <c r="C52" s="631">
        <v>968</v>
      </c>
      <c r="D52" s="631">
        <v>631</v>
      </c>
      <c r="E52" s="631">
        <v>337</v>
      </c>
      <c r="F52" s="631">
        <v>33834</v>
      </c>
      <c r="G52" s="631">
        <v>1694</v>
      </c>
      <c r="H52" s="631">
        <v>9547</v>
      </c>
    </row>
    <row r="53" spans="1:8" ht="18" customHeight="1">
      <c r="A53" s="637" t="s">
        <v>301</v>
      </c>
      <c r="B53" s="631">
        <v>28033</v>
      </c>
      <c r="C53" s="638">
        <v>536</v>
      </c>
      <c r="D53" s="631">
        <v>359</v>
      </c>
      <c r="E53" s="631">
        <v>177</v>
      </c>
      <c r="F53" s="631">
        <v>19942</v>
      </c>
      <c r="G53" s="631">
        <v>1469</v>
      </c>
      <c r="H53" s="631">
        <v>1349</v>
      </c>
    </row>
    <row r="54" spans="1:8" ht="18" customHeight="1">
      <c r="A54" s="637" t="s">
        <v>59</v>
      </c>
      <c r="B54" s="631">
        <v>9935</v>
      </c>
      <c r="C54" s="631">
        <v>379</v>
      </c>
      <c r="D54" s="631">
        <v>295</v>
      </c>
      <c r="E54" s="631">
        <v>84</v>
      </c>
      <c r="F54" s="631">
        <v>10828</v>
      </c>
      <c r="G54" s="631">
        <v>16</v>
      </c>
      <c r="H54" s="631">
        <v>685</v>
      </c>
    </row>
    <row r="55" spans="1:8" ht="18" customHeight="1">
      <c r="A55" s="637" t="s">
        <v>60</v>
      </c>
      <c r="B55" s="631">
        <v>11650</v>
      </c>
      <c r="C55" s="631">
        <v>465</v>
      </c>
      <c r="D55" s="631">
        <v>360</v>
      </c>
      <c r="E55" s="631">
        <v>105</v>
      </c>
      <c r="F55" s="631">
        <v>5890</v>
      </c>
      <c r="G55" s="631">
        <v>484</v>
      </c>
      <c r="H55" s="631">
        <v>0</v>
      </c>
    </row>
    <row r="56" spans="1:8" ht="18" customHeight="1">
      <c r="A56" s="637" t="s">
        <v>302</v>
      </c>
      <c r="B56" s="631">
        <v>18575</v>
      </c>
      <c r="C56" s="631">
        <v>234</v>
      </c>
      <c r="D56" s="631">
        <v>148</v>
      </c>
      <c r="E56" s="631">
        <v>86</v>
      </c>
      <c r="F56" s="631">
        <v>7791</v>
      </c>
      <c r="G56" s="631">
        <v>213</v>
      </c>
      <c r="H56" s="631">
        <v>445</v>
      </c>
    </row>
    <row r="57" spans="1:8" ht="18" customHeight="1">
      <c r="A57" s="637" t="s">
        <v>303</v>
      </c>
      <c r="B57" s="631">
        <v>14739</v>
      </c>
      <c r="C57" s="631">
        <v>532</v>
      </c>
      <c r="D57" s="631">
        <v>395</v>
      </c>
      <c r="E57" s="631">
        <v>137</v>
      </c>
      <c r="F57" s="631">
        <v>11379</v>
      </c>
      <c r="G57" s="631">
        <v>1276</v>
      </c>
      <c r="H57" s="631">
        <v>1676</v>
      </c>
    </row>
    <row r="58" spans="1:8" ht="18" customHeight="1">
      <c r="A58" s="637" t="s">
        <v>63</v>
      </c>
      <c r="B58" s="631">
        <v>13795</v>
      </c>
      <c r="C58" s="631">
        <v>523</v>
      </c>
      <c r="D58" s="631">
        <v>337</v>
      </c>
      <c r="E58" s="631">
        <v>186</v>
      </c>
      <c r="F58" s="631">
        <v>13892</v>
      </c>
      <c r="G58" s="631">
        <v>159</v>
      </c>
      <c r="H58" s="631">
        <v>1394</v>
      </c>
    </row>
    <row r="59" spans="1:8" ht="18" customHeight="1">
      <c r="A59" s="637" t="s">
        <v>64</v>
      </c>
      <c r="B59" s="631">
        <v>15835</v>
      </c>
      <c r="C59" s="631">
        <v>272</v>
      </c>
      <c r="D59" s="631">
        <v>115</v>
      </c>
      <c r="E59" s="631">
        <v>157</v>
      </c>
      <c r="F59" s="631">
        <v>8184</v>
      </c>
      <c r="G59" s="631">
        <v>922</v>
      </c>
      <c r="H59" s="631">
        <v>687</v>
      </c>
    </row>
    <row r="60" spans="1:8" ht="18" customHeight="1">
      <c r="A60" s="637" t="s">
        <v>65</v>
      </c>
      <c r="B60" s="631">
        <v>15842</v>
      </c>
      <c r="C60" s="631">
        <v>790</v>
      </c>
      <c r="D60" s="631">
        <v>657</v>
      </c>
      <c r="E60" s="631">
        <v>133</v>
      </c>
      <c r="F60" s="631">
        <v>12432</v>
      </c>
      <c r="G60" s="631">
        <v>0</v>
      </c>
      <c r="H60" s="631">
        <v>694</v>
      </c>
    </row>
    <row r="61" spans="1:8" ht="18" customHeight="1">
      <c r="A61" s="637" t="s">
        <v>304</v>
      </c>
      <c r="B61" s="631">
        <v>18763</v>
      </c>
      <c r="C61" s="631">
        <v>850</v>
      </c>
      <c r="D61" s="631">
        <v>680</v>
      </c>
      <c r="E61" s="631">
        <v>170</v>
      </c>
      <c r="F61" s="631">
        <v>13664</v>
      </c>
      <c r="G61" s="631">
        <v>393</v>
      </c>
      <c r="H61" s="631">
        <v>202</v>
      </c>
    </row>
    <row r="62" spans="1:8" ht="18" customHeight="1">
      <c r="A62" s="637" t="s">
        <v>67</v>
      </c>
      <c r="B62" s="631">
        <v>23181</v>
      </c>
      <c r="C62" s="631">
        <v>247</v>
      </c>
      <c r="D62" s="631">
        <v>104</v>
      </c>
      <c r="E62" s="631">
        <v>143</v>
      </c>
      <c r="F62" s="631">
        <v>11785</v>
      </c>
      <c r="G62" s="631">
        <v>480</v>
      </c>
      <c r="H62" s="631">
        <v>1963</v>
      </c>
    </row>
    <row r="63" spans="1:8" ht="18" customHeight="1">
      <c r="A63" s="637" t="s">
        <v>305</v>
      </c>
      <c r="B63" s="631">
        <v>17927</v>
      </c>
      <c r="C63" s="631">
        <v>60</v>
      </c>
      <c r="D63" s="631">
        <v>14</v>
      </c>
      <c r="E63" s="631">
        <v>46</v>
      </c>
      <c r="F63" s="631">
        <v>4931</v>
      </c>
      <c r="G63" s="631">
        <v>909</v>
      </c>
      <c r="H63" s="631">
        <v>1200</v>
      </c>
    </row>
    <row r="64" spans="1:8" ht="18" customHeight="1">
      <c r="A64" s="637" t="s">
        <v>69</v>
      </c>
      <c r="B64" s="631">
        <v>11761</v>
      </c>
      <c r="C64" s="638">
        <v>336</v>
      </c>
      <c r="D64" s="631">
        <v>227</v>
      </c>
      <c r="E64" s="631">
        <v>109</v>
      </c>
      <c r="F64" s="631">
        <v>7944</v>
      </c>
      <c r="G64" s="631">
        <v>52</v>
      </c>
      <c r="H64" s="631">
        <v>335</v>
      </c>
    </row>
    <row r="65" spans="1:8" ht="18" customHeight="1">
      <c r="A65" s="637" t="s">
        <v>306</v>
      </c>
      <c r="B65" s="631">
        <v>11451</v>
      </c>
      <c r="C65" s="631">
        <v>263</v>
      </c>
      <c r="D65" s="631">
        <v>131</v>
      </c>
      <c r="E65" s="631">
        <v>132</v>
      </c>
      <c r="F65" s="631">
        <v>12615</v>
      </c>
      <c r="G65" s="631">
        <v>443</v>
      </c>
      <c r="H65" s="631">
        <v>515</v>
      </c>
    </row>
    <row r="66" spans="1:8" ht="18" customHeight="1">
      <c r="A66" s="636" t="s">
        <v>307</v>
      </c>
      <c r="B66" s="622">
        <v>264926</v>
      </c>
      <c r="C66" s="622">
        <v>6806</v>
      </c>
      <c r="D66" s="622">
        <f>SUM(D51:D65)</f>
        <v>4720</v>
      </c>
      <c r="E66" s="622">
        <f>SUM(E51:E65)</f>
        <v>2086</v>
      </c>
      <c r="F66" s="622">
        <f>SUM(F51:F65)</f>
        <v>182479</v>
      </c>
      <c r="G66" s="622">
        <f>SUM(G51:G65)</f>
        <v>8590</v>
      </c>
      <c r="H66" s="622">
        <f>SUM(H51:H65)</f>
        <v>21183</v>
      </c>
    </row>
    <row r="67" spans="1:8" ht="18" customHeight="1">
      <c r="A67" s="755"/>
      <c r="B67" s="756"/>
      <c r="C67" s="756"/>
      <c r="D67" s="756"/>
      <c r="E67" s="756"/>
      <c r="F67" s="756"/>
      <c r="G67" s="756"/>
      <c r="H67" s="757"/>
    </row>
    <row r="68" spans="1:8" ht="18" customHeight="1">
      <c r="A68" s="637" t="s">
        <v>308</v>
      </c>
      <c r="B68" s="631">
        <v>20481</v>
      </c>
      <c r="C68" s="631">
        <v>371</v>
      </c>
      <c r="D68" s="631">
        <v>134</v>
      </c>
      <c r="E68" s="631">
        <v>237</v>
      </c>
      <c r="F68" s="631">
        <v>9828</v>
      </c>
      <c r="G68" s="631">
        <v>87</v>
      </c>
      <c r="H68" s="631">
        <v>1315</v>
      </c>
    </row>
    <row r="69" spans="1:8" ht="18" customHeight="1">
      <c r="A69" s="637" t="s">
        <v>73</v>
      </c>
      <c r="B69" s="631">
        <v>19294</v>
      </c>
      <c r="C69" s="631">
        <v>371</v>
      </c>
      <c r="D69" s="631">
        <v>190</v>
      </c>
      <c r="E69" s="631">
        <v>181</v>
      </c>
      <c r="F69" s="631">
        <v>13308</v>
      </c>
      <c r="G69" s="631">
        <v>628</v>
      </c>
      <c r="H69" s="631">
        <v>803</v>
      </c>
    </row>
    <row r="70" spans="1:8" ht="18" customHeight="1">
      <c r="A70" s="637" t="s">
        <v>309</v>
      </c>
      <c r="B70" s="631">
        <v>29497</v>
      </c>
      <c r="C70" s="631">
        <v>761</v>
      </c>
      <c r="D70" s="631">
        <v>506</v>
      </c>
      <c r="E70" s="631">
        <v>191</v>
      </c>
      <c r="F70" s="631">
        <v>12827</v>
      </c>
      <c r="G70" s="631">
        <v>745</v>
      </c>
      <c r="H70" s="631">
        <v>712</v>
      </c>
    </row>
    <row r="71" spans="1:8" ht="18" customHeight="1">
      <c r="A71" s="637" t="s">
        <v>310</v>
      </c>
      <c r="B71" s="631">
        <v>28055</v>
      </c>
      <c r="C71" s="631">
        <v>960</v>
      </c>
      <c r="D71" s="631">
        <v>761</v>
      </c>
      <c r="E71" s="631">
        <v>199</v>
      </c>
      <c r="F71" s="631">
        <v>24885</v>
      </c>
      <c r="G71" s="631">
        <v>160</v>
      </c>
      <c r="H71" s="631">
        <v>998</v>
      </c>
    </row>
    <row r="72" spans="1:8" ht="18" customHeight="1">
      <c r="A72" s="637" t="s">
        <v>311</v>
      </c>
      <c r="B72" s="631">
        <v>17829</v>
      </c>
      <c r="C72" s="631">
        <v>488</v>
      </c>
      <c r="D72" s="631">
        <v>391</v>
      </c>
      <c r="E72" s="631">
        <v>97</v>
      </c>
      <c r="F72" s="631">
        <v>10089</v>
      </c>
      <c r="G72" s="631"/>
      <c r="H72" s="631">
        <v>417</v>
      </c>
    </row>
    <row r="73" spans="1:8" ht="18" customHeight="1">
      <c r="A73" s="637" t="s">
        <v>77</v>
      </c>
      <c r="B73" s="631">
        <v>11395</v>
      </c>
      <c r="C73" s="631">
        <v>492</v>
      </c>
      <c r="D73" s="631">
        <v>377</v>
      </c>
      <c r="E73" s="631">
        <v>115</v>
      </c>
      <c r="F73" s="631">
        <v>8404</v>
      </c>
      <c r="G73" s="631">
        <v>387</v>
      </c>
      <c r="H73" s="631">
        <v>0</v>
      </c>
    </row>
    <row r="74" spans="1:8" ht="18" customHeight="1">
      <c r="A74" s="637" t="s">
        <v>312</v>
      </c>
      <c r="B74" s="631">
        <v>9285</v>
      </c>
      <c r="C74" s="631">
        <v>673</v>
      </c>
      <c r="D74" s="631">
        <v>490</v>
      </c>
      <c r="E74" s="631">
        <v>183</v>
      </c>
      <c r="F74" s="631">
        <v>13344</v>
      </c>
      <c r="G74" s="631">
        <v>460</v>
      </c>
      <c r="H74" s="631">
        <v>454</v>
      </c>
    </row>
    <row r="75" spans="1:8" ht="18" customHeight="1">
      <c r="A75" s="637" t="s">
        <v>79</v>
      </c>
      <c r="B75" s="631">
        <v>55623</v>
      </c>
      <c r="C75" s="631">
        <v>1242</v>
      </c>
      <c r="D75" s="631">
        <v>677</v>
      </c>
      <c r="E75" s="631">
        <v>565</v>
      </c>
      <c r="F75" s="631">
        <v>75648</v>
      </c>
      <c r="G75" s="631">
        <v>1912</v>
      </c>
      <c r="H75" s="631">
        <v>2322</v>
      </c>
    </row>
    <row r="76" spans="1:8" ht="18" customHeight="1">
      <c r="A76" s="637" t="s">
        <v>80</v>
      </c>
      <c r="B76" s="631">
        <v>5816</v>
      </c>
      <c r="C76" s="631">
        <v>207</v>
      </c>
      <c r="D76" s="631">
        <v>32</v>
      </c>
      <c r="E76" s="631">
        <v>175</v>
      </c>
      <c r="F76" s="631">
        <v>7702</v>
      </c>
      <c r="G76" s="631">
        <v>130</v>
      </c>
      <c r="H76" s="631">
        <v>0</v>
      </c>
    </row>
    <row r="77" spans="1:8" ht="18" customHeight="1">
      <c r="A77" s="636" t="s">
        <v>313</v>
      </c>
      <c r="B77" s="622">
        <v>197275</v>
      </c>
      <c r="C77" s="622">
        <v>5565</v>
      </c>
      <c r="D77" s="622">
        <v>3558</v>
      </c>
      <c r="E77" s="622">
        <v>1943</v>
      </c>
      <c r="F77" s="622">
        <v>176035</v>
      </c>
      <c r="G77" s="622">
        <v>4509</v>
      </c>
      <c r="H77" s="622">
        <v>7021</v>
      </c>
    </row>
    <row r="78" spans="1:8" ht="18" customHeight="1">
      <c r="A78" s="755"/>
      <c r="B78" s="756"/>
      <c r="C78" s="756"/>
      <c r="D78" s="756"/>
      <c r="E78" s="756"/>
      <c r="F78" s="756"/>
      <c r="G78" s="756"/>
      <c r="H78" s="757"/>
    </row>
    <row r="79" spans="1:8" ht="18" customHeight="1">
      <c r="A79" s="637" t="s">
        <v>82</v>
      </c>
      <c r="B79" s="631">
        <v>12921</v>
      </c>
      <c r="C79" s="631">
        <v>444</v>
      </c>
      <c r="D79" s="631">
        <v>360</v>
      </c>
      <c r="E79" s="631">
        <v>84</v>
      </c>
      <c r="F79" s="631">
        <v>4406</v>
      </c>
      <c r="G79" s="631">
        <v>100</v>
      </c>
      <c r="H79" s="631">
        <v>499</v>
      </c>
    </row>
    <row r="80" spans="1:8" ht="18" customHeight="1">
      <c r="A80" s="637" t="s">
        <v>83</v>
      </c>
      <c r="B80" s="631">
        <v>5863</v>
      </c>
      <c r="C80" s="631">
        <v>383</v>
      </c>
      <c r="D80" s="631">
        <v>288</v>
      </c>
      <c r="E80" s="631">
        <v>95</v>
      </c>
      <c r="F80" s="631">
        <v>3880</v>
      </c>
      <c r="G80" s="631">
        <v>43</v>
      </c>
      <c r="H80" s="631">
        <v>68</v>
      </c>
    </row>
    <row r="81" spans="1:9" ht="18" customHeight="1">
      <c r="A81" s="637" t="s">
        <v>84</v>
      </c>
      <c r="B81" s="631">
        <v>14355</v>
      </c>
      <c r="C81" s="631">
        <v>630</v>
      </c>
      <c r="D81" s="631">
        <v>486</v>
      </c>
      <c r="E81" s="631">
        <v>144</v>
      </c>
      <c r="F81" s="631">
        <v>16737</v>
      </c>
      <c r="G81" s="631">
        <v>889</v>
      </c>
      <c r="H81" s="631">
        <v>1647</v>
      </c>
    </row>
    <row r="82" spans="1:9" ht="18" customHeight="1">
      <c r="A82" s="637" t="s">
        <v>85</v>
      </c>
      <c r="B82" s="631">
        <v>17037</v>
      </c>
      <c r="C82" s="631">
        <v>329</v>
      </c>
      <c r="D82" s="631">
        <v>206</v>
      </c>
      <c r="E82" s="631">
        <v>123</v>
      </c>
      <c r="F82" s="631">
        <v>14771</v>
      </c>
      <c r="G82" s="631">
        <v>931</v>
      </c>
      <c r="H82" s="631">
        <v>314</v>
      </c>
    </row>
    <row r="83" spans="1:9" ht="18" customHeight="1">
      <c r="A83" s="637" t="s">
        <v>314</v>
      </c>
      <c r="B83" s="631">
        <v>21740</v>
      </c>
      <c r="C83" s="631">
        <v>543</v>
      </c>
      <c r="D83" s="631">
        <v>152</v>
      </c>
      <c r="E83" s="631">
        <v>391</v>
      </c>
      <c r="F83" s="631">
        <v>32229</v>
      </c>
      <c r="G83" s="631">
        <v>795</v>
      </c>
      <c r="H83" s="631">
        <v>740</v>
      </c>
    </row>
    <row r="84" spans="1:9" ht="18" customHeight="1">
      <c r="A84" s="637" t="s">
        <v>87</v>
      </c>
      <c r="B84" s="631">
        <v>13213</v>
      </c>
      <c r="C84" s="631">
        <v>669</v>
      </c>
      <c r="D84" s="631">
        <v>528</v>
      </c>
      <c r="E84" s="631">
        <v>141</v>
      </c>
      <c r="F84" s="631">
        <v>14441</v>
      </c>
      <c r="G84" s="631">
        <v>10</v>
      </c>
      <c r="H84" s="631">
        <v>567</v>
      </c>
    </row>
    <row r="85" spans="1:9" ht="18" customHeight="1">
      <c r="A85" s="637" t="s">
        <v>315</v>
      </c>
      <c r="B85" s="631">
        <v>34594</v>
      </c>
      <c r="C85" s="631">
        <v>1484</v>
      </c>
      <c r="D85" s="631">
        <v>941</v>
      </c>
      <c r="E85" s="631">
        <v>543</v>
      </c>
      <c r="F85" s="631">
        <v>63669</v>
      </c>
      <c r="G85" s="631">
        <v>354</v>
      </c>
      <c r="H85" s="631">
        <v>443</v>
      </c>
    </row>
    <row r="86" spans="1:9" ht="18" customHeight="1">
      <c r="A86" s="636" t="s">
        <v>316</v>
      </c>
      <c r="B86" s="622">
        <v>119723</v>
      </c>
      <c r="C86" s="622">
        <f>SUM(C79:C85)</f>
        <v>4482</v>
      </c>
      <c r="D86" s="622">
        <f>SUM(D79:D85)</f>
        <v>2961</v>
      </c>
      <c r="E86" s="622">
        <f>SUM(E79:E85)</f>
        <v>1521</v>
      </c>
      <c r="F86" s="622">
        <v>150133</v>
      </c>
      <c r="G86" s="622">
        <v>3122</v>
      </c>
      <c r="H86" s="622">
        <v>4278</v>
      </c>
    </row>
    <row r="87" spans="1:9" ht="18" customHeight="1">
      <c r="A87" s="755"/>
      <c r="B87" s="756"/>
      <c r="C87" s="756"/>
      <c r="D87" s="756"/>
      <c r="E87" s="756"/>
      <c r="F87" s="756"/>
      <c r="G87" s="756"/>
      <c r="H87" s="757"/>
    </row>
    <row r="88" spans="1:9" ht="18" customHeight="1">
      <c r="A88" s="637" t="s">
        <v>317</v>
      </c>
      <c r="B88" s="631">
        <v>15333</v>
      </c>
      <c r="C88" s="631">
        <v>403</v>
      </c>
      <c r="D88" s="631">
        <v>301</v>
      </c>
      <c r="E88" s="631">
        <v>102</v>
      </c>
      <c r="F88" s="631">
        <v>13637</v>
      </c>
      <c r="G88" s="631">
        <v>209</v>
      </c>
      <c r="H88" s="631">
        <v>161</v>
      </c>
    </row>
    <row r="89" spans="1:9" ht="18" customHeight="1">
      <c r="A89" s="637" t="s">
        <v>91</v>
      </c>
      <c r="B89" s="631">
        <v>13640</v>
      </c>
      <c r="C89" s="631">
        <v>429</v>
      </c>
      <c r="D89" s="631">
        <v>323</v>
      </c>
      <c r="E89" s="631">
        <v>106</v>
      </c>
      <c r="F89" s="631">
        <v>8450</v>
      </c>
      <c r="G89" s="631">
        <v>404</v>
      </c>
      <c r="H89" s="631">
        <v>489</v>
      </c>
    </row>
    <row r="90" spans="1:9" ht="18" customHeight="1">
      <c r="A90" s="637" t="s">
        <v>92</v>
      </c>
      <c r="B90" s="631">
        <v>32200</v>
      </c>
      <c r="C90" s="631">
        <v>893</v>
      </c>
      <c r="D90" s="631">
        <v>595</v>
      </c>
      <c r="E90" s="631">
        <v>298</v>
      </c>
      <c r="F90" s="631">
        <v>36325</v>
      </c>
      <c r="G90" s="631">
        <v>635</v>
      </c>
      <c r="H90" s="631">
        <v>620</v>
      </c>
      <c r="I90" s="702"/>
    </row>
    <row r="91" spans="1:9" ht="18" customHeight="1">
      <c r="A91" s="637" t="s">
        <v>318</v>
      </c>
      <c r="B91" s="631">
        <v>25284</v>
      </c>
      <c r="C91" s="631">
        <v>384</v>
      </c>
      <c r="D91" s="631">
        <v>118</v>
      </c>
      <c r="E91" s="631">
        <v>266</v>
      </c>
      <c r="F91" s="631">
        <v>6153</v>
      </c>
      <c r="G91" s="631">
        <v>89</v>
      </c>
      <c r="H91" s="631">
        <v>1108</v>
      </c>
    </row>
    <row r="92" spans="1:9" ht="18" customHeight="1">
      <c r="A92" s="637" t="s">
        <v>94</v>
      </c>
      <c r="B92" s="631">
        <v>9915</v>
      </c>
      <c r="C92" s="631">
        <v>141</v>
      </c>
      <c r="D92" s="631">
        <v>51</v>
      </c>
      <c r="E92" s="631">
        <v>90</v>
      </c>
      <c r="F92" s="631">
        <v>11003</v>
      </c>
      <c r="G92" s="631">
        <v>111</v>
      </c>
      <c r="H92" s="631">
        <v>888</v>
      </c>
    </row>
    <row r="93" spans="1:9" ht="18" customHeight="1">
      <c r="A93" s="637" t="s">
        <v>95</v>
      </c>
      <c r="B93" s="631">
        <v>19341</v>
      </c>
      <c r="C93" s="631">
        <v>685</v>
      </c>
      <c r="D93" s="631">
        <v>574</v>
      </c>
      <c r="E93" s="631">
        <v>111</v>
      </c>
      <c r="F93" s="631">
        <v>12403</v>
      </c>
      <c r="G93" s="631">
        <v>315</v>
      </c>
      <c r="H93" s="631">
        <v>609</v>
      </c>
    </row>
    <row r="94" spans="1:9" ht="18" customHeight="1">
      <c r="A94" s="637" t="s">
        <v>319</v>
      </c>
      <c r="B94" s="631">
        <v>17810</v>
      </c>
      <c r="C94" s="631">
        <v>632</v>
      </c>
      <c r="D94" s="631">
        <v>531</v>
      </c>
      <c r="E94" s="631">
        <v>101</v>
      </c>
      <c r="F94" s="631">
        <v>17200</v>
      </c>
      <c r="G94" s="631">
        <v>3770</v>
      </c>
      <c r="H94" s="631">
        <v>0</v>
      </c>
    </row>
    <row r="95" spans="1:9" ht="18" customHeight="1">
      <c r="A95" s="637" t="s">
        <v>320</v>
      </c>
      <c r="B95" s="631">
        <v>6656</v>
      </c>
      <c r="C95" s="631">
        <v>224</v>
      </c>
      <c r="D95" s="631">
        <v>133</v>
      </c>
      <c r="E95" s="631">
        <v>91</v>
      </c>
      <c r="F95" s="631">
        <v>4282</v>
      </c>
      <c r="G95" s="631">
        <v>49</v>
      </c>
      <c r="H95" s="631">
        <v>2913</v>
      </c>
    </row>
    <row r="96" spans="1:9" ht="18" customHeight="1">
      <c r="A96" s="637" t="s">
        <v>321</v>
      </c>
      <c r="B96" s="631">
        <v>17215</v>
      </c>
      <c r="C96" s="631">
        <v>654</v>
      </c>
      <c r="D96" s="631">
        <v>481</v>
      </c>
      <c r="E96" s="631">
        <v>173</v>
      </c>
      <c r="F96" s="631">
        <v>11545</v>
      </c>
      <c r="G96" s="631">
        <v>250</v>
      </c>
      <c r="H96" s="631">
        <v>904</v>
      </c>
    </row>
    <row r="97" spans="1:15" ht="18" customHeight="1">
      <c r="A97" s="637" t="s">
        <v>322</v>
      </c>
      <c r="B97" s="631">
        <v>40544</v>
      </c>
      <c r="C97" s="631">
        <v>876</v>
      </c>
      <c r="D97" s="631">
        <v>414</v>
      </c>
      <c r="E97" s="631">
        <v>462</v>
      </c>
      <c r="F97" s="631">
        <v>47205</v>
      </c>
      <c r="G97" s="631">
        <v>2995</v>
      </c>
      <c r="H97" s="631">
        <v>1529</v>
      </c>
    </row>
    <row r="98" spans="1:15" ht="18" customHeight="1">
      <c r="A98" s="637" t="s">
        <v>100</v>
      </c>
      <c r="B98" s="631">
        <v>30785</v>
      </c>
      <c r="C98" s="631">
        <v>580</v>
      </c>
      <c r="D98" s="631">
        <v>0</v>
      </c>
      <c r="E98" s="631">
        <v>364</v>
      </c>
      <c r="F98" s="631">
        <v>40871</v>
      </c>
      <c r="G98" s="631">
        <v>2791</v>
      </c>
      <c r="H98" s="631">
        <v>69</v>
      </c>
    </row>
    <row r="99" spans="1:15" ht="18" customHeight="1">
      <c r="A99" s="636" t="s">
        <v>323</v>
      </c>
      <c r="B99" s="622">
        <v>228723</v>
      </c>
      <c r="C99" s="622">
        <v>5901</v>
      </c>
      <c r="D99" s="622">
        <v>3521</v>
      </c>
      <c r="E99" s="622">
        <v>2164</v>
      </c>
      <c r="F99" s="622">
        <v>209074</v>
      </c>
      <c r="G99" s="622">
        <v>11618</v>
      </c>
      <c r="H99" s="622">
        <v>9290</v>
      </c>
    </row>
    <row r="100" spans="1:15" ht="18" customHeight="1">
      <c r="A100" s="755"/>
      <c r="B100" s="756"/>
      <c r="C100" s="756"/>
      <c r="D100" s="756"/>
      <c r="E100" s="756"/>
      <c r="F100" s="756"/>
      <c r="G100" s="756"/>
      <c r="H100" s="757"/>
    </row>
    <row r="101" spans="1:15" ht="18" customHeight="1">
      <c r="A101" s="637" t="s">
        <v>324</v>
      </c>
      <c r="B101" s="631">
        <v>7690</v>
      </c>
      <c r="C101" s="631">
        <v>743</v>
      </c>
      <c r="D101" s="631">
        <v>629</v>
      </c>
      <c r="E101" s="631">
        <v>114</v>
      </c>
      <c r="F101" s="631">
        <v>18556</v>
      </c>
      <c r="G101" s="631">
        <v>5721</v>
      </c>
      <c r="H101" s="631">
        <v>1200</v>
      </c>
    </row>
    <row r="102" spans="1:15" ht="18" customHeight="1">
      <c r="A102" s="637" t="s">
        <v>103</v>
      </c>
      <c r="B102" s="631">
        <v>11675</v>
      </c>
      <c r="C102" s="631">
        <v>727</v>
      </c>
      <c r="D102" s="631">
        <v>590</v>
      </c>
      <c r="E102" s="631">
        <v>137</v>
      </c>
      <c r="F102" s="631">
        <v>15084</v>
      </c>
      <c r="G102" s="631">
        <v>85</v>
      </c>
      <c r="H102" s="631">
        <v>2017</v>
      </c>
    </row>
    <row r="103" spans="1:15" ht="18" customHeight="1">
      <c r="A103" s="637" t="s">
        <v>325</v>
      </c>
      <c r="B103" s="631">
        <v>9145</v>
      </c>
      <c r="C103" s="631">
        <v>537</v>
      </c>
      <c r="D103" s="631">
        <v>330</v>
      </c>
      <c r="E103" s="631">
        <v>207</v>
      </c>
      <c r="F103" s="631">
        <v>11319</v>
      </c>
      <c r="G103" s="631">
        <v>408</v>
      </c>
      <c r="H103" s="631">
        <v>454</v>
      </c>
    </row>
    <row r="104" spans="1:15" ht="18" customHeight="1">
      <c r="A104" s="637" t="s">
        <v>105</v>
      </c>
      <c r="B104" s="631">
        <v>17570</v>
      </c>
      <c r="C104" s="631">
        <v>293</v>
      </c>
      <c r="D104" s="631">
        <v>135</v>
      </c>
      <c r="E104" s="631">
        <v>158</v>
      </c>
      <c r="F104" s="631">
        <v>13643</v>
      </c>
      <c r="G104" s="631">
        <v>1269</v>
      </c>
      <c r="H104" s="631">
        <v>324</v>
      </c>
    </row>
    <row r="105" spans="1:15" ht="18" customHeight="1">
      <c r="A105" s="637" t="s">
        <v>326</v>
      </c>
      <c r="B105" s="631">
        <v>32486</v>
      </c>
      <c r="C105" s="631">
        <v>1397</v>
      </c>
      <c r="D105" s="631">
        <v>1115</v>
      </c>
      <c r="E105" s="631">
        <v>282</v>
      </c>
      <c r="F105" s="631">
        <v>38866</v>
      </c>
      <c r="G105" s="631">
        <v>923</v>
      </c>
      <c r="H105" s="631">
        <v>3093</v>
      </c>
    </row>
    <row r="106" spans="1:15" ht="18" customHeight="1">
      <c r="A106" s="637" t="s">
        <v>327</v>
      </c>
      <c r="B106" s="631">
        <v>25612</v>
      </c>
      <c r="C106" s="631">
        <v>880</v>
      </c>
      <c r="D106" s="631">
        <v>628</v>
      </c>
      <c r="E106" s="631">
        <v>252</v>
      </c>
      <c r="F106" s="631">
        <v>22707</v>
      </c>
      <c r="G106" s="631">
        <v>457</v>
      </c>
      <c r="H106" s="631">
        <v>1531</v>
      </c>
    </row>
    <row r="107" spans="1:15" ht="18" customHeight="1">
      <c r="A107" s="637" t="s">
        <v>328</v>
      </c>
      <c r="B107" s="631">
        <v>13403</v>
      </c>
      <c r="C107" s="631">
        <v>616</v>
      </c>
      <c r="D107" s="631">
        <v>466</v>
      </c>
      <c r="E107" s="631">
        <v>150</v>
      </c>
      <c r="F107" s="631">
        <v>18322</v>
      </c>
      <c r="G107" s="631">
        <v>889</v>
      </c>
      <c r="H107" s="631">
        <v>773</v>
      </c>
    </row>
    <row r="108" spans="1:15" ht="18" customHeight="1">
      <c r="A108" s="637" t="s">
        <v>109</v>
      </c>
      <c r="B108" s="631">
        <v>19423</v>
      </c>
      <c r="C108" s="631">
        <v>415</v>
      </c>
      <c r="D108" s="631">
        <v>109</v>
      </c>
      <c r="E108" s="631">
        <v>306</v>
      </c>
      <c r="F108" s="631">
        <v>16625</v>
      </c>
      <c r="G108" s="631">
        <v>899</v>
      </c>
      <c r="H108" s="631">
        <v>50</v>
      </c>
    </row>
    <row r="109" spans="1:15" ht="18" customHeight="1">
      <c r="A109" s="637" t="s">
        <v>110</v>
      </c>
      <c r="B109" s="631">
        <v>12239</v>
      </c>
      <c r="C109" s="631">
        <v>1462</v>
      </c>
      <c r="D109" s="631">
        <v>1014</v>
      </c>
      <c r="E109" s="631">
        <v>448</v>
      </c>
      <c r="F109" s="631">
        <v>30146</v>
      </c>
      <c r="G109" s="631">
        <v>6346</v>
      </c>
      <c r="H109" s="631">
        <v>92</v>
      </c>
    </row>
    <row r="110" spans="1:15" ht="18" customHeight="1">
      <c r="A110" s="637" t="s">
        <v>111</v>
      </c>
      <c r="B110" s="631">
        <v>52533</v>
      </c>
      <c r="C110" s="631">
        <v>2216</v>
      </c>
      <c r="D110" s="631">
        <v>1203</v>
      </c>
      <c r="E110" s="631">
        <v>1013</v>
      </c>
      <c r="F110" s="631">
        <v>123932</v>
      </c>
      <c r="G110" s="631">
        <v>3726</v>
      </c>
      <c r="H110" s="631">
        <v>1766</v>
      </c>
    </row>
    <row r="111" spans="1:15" ht="18" customHeight="1">
      <c r="A111" s="636" t="s">
        <v>112</v>
      </c>
      <c r="B111" s="622">
        <v>201776</v>
      </c>
      <c r="C111" s="622">
        <v>9286</v>
      </c>
      <c r="D111" s="622">
        <v>6219</v>
      </c>
      <c r="E111" s="622">
        <v>3067</v>
      </c>
      <c r="F111" s="622">
        <v>309200</v>
      </c>
      <c r="G111" s="622">
        <v>20723</v>
      </c>
      <c r="H111" s="622">
        <v>11300</v>
      </c>
      <c r="L111" s="613"/>
      <c r="M111" s="613"/>
      <c r="N111" s="613"/>
      <c r="O111" s="613"/>
    </row>
    <row r="112" spans="1:15" ht="18" customHeight="1">
      <c r="A112" s="755"/>
      <c r="B112" s="756"/>
      <c r="C112" s="756"/>
      <c r="D112" s="756"/>
      <c r="E112" s="756"/>
      <c r="F112" s="756"/>
      <c r="G112" s="756"/>
      <c r="H112" s="757"/>
      <c r="L112" s="613"/>
      <c r="M112" s="613"/>
      <c r="N112" s="613"/>
      <c r="O112" s="613"/>
    </row>
    <row r="113" spans="1:15" ht="18" customHeight="1">
      <c r="A113" s="637" t="s">
        <v>113</v>
      </c>
      <c r="B113" s="631">
        <v>17747</v>
      </c>
      <c r="C113" s="631">
        <v>857</v>
      </c>
      <c r="D113" s="631">
        <v>693</v>
      </c>
      <c r="E113" s="631">
        <v>164</v>
      </c>
      <c r="F113" s="631">
        <v>22013</v>
      </c>
      <c r="G113" s="631">
        <v>358</v>
      </c>
      <c r="H113" s="631">
        <v>314</v>
      </c>
      <c r="L113" s="877"/>
      <c r="M113" s="877"/>
      <c r="N113" s="877"/>
      <c r="O113" s="613"/>
    </row>
    <row r="114" spans="1:15" ht="18" customHeight="1">
      <c r="A114" s="637" t="s">
        <v>114</v>
      </c>
      <c r="B114" s="631">
        <v>23126</v>
      </c>
      <c r="C114" s="631">
        <v>1414</v>
      </c>
      <c r="D114" s="631">
        <v>1152</v>
      </c>
      <c r="E114" s="631">
        <v>262</v>
      </c>
      <c r="F114" s="631">
        <v>26448</v>
      </c>
      <c r="G114" s="631">
        <v>1621</v>
      </c>
      <c r="H114" s="631">
        <v>0</v>
      </c>
      <c r="L114" s="877"/>
      <c r="M114" s="877"/>
      <c r="N114" s="877"/>
      <c r="O114" s="613"/>
    </row>
    <row r="115" spans="1:15" ht="18" customHeight="1">
      <c r="A115" s="637" t="s">
        <v>115</v>
      </c>
      <c r="B115" s="631">
        <v>8170</v>
      </c>
      <c r="C115" s="631">
        <v>590</v>
      </c>
      <c r="D115" s="631">
        <v>485</v>
      </c>
      <c r="E115" s="631">
        <v>105</v>
      </c>
      <c r="F115" s="631">
        <v>8842</v>
      </c>
      <c r="G115" s="631">
        <v>4859</v>
      </c>
      <c r="H115" s="631">
        <v>0</v>
      </c>
      <c r="L115" s="877"/>
      <c r="M115" s="877"/>
      <c r="N115" s="877"/>
      <c r="O115" s="613"/>
    </row>
    <row r="116" spans="1:15" ht="18" customHeight="1">
      <c r="A116" s="637" t="s">
        <v>116</v>
      </c>
      <c r="B116" s="631">
        <v>24877</v>
      </c>
      <c r="C116" s="631">
        <v>824</v>
      </c>
      <c r="D116" s="631">
        <v>666</v>
      </c>
      <c r="E116" s="631">
        <v>158</v>
      </c>
      <c r="F116" s="631">
        <v>19689</v>
      </c>
      <c r="G116" s="631">
        <v>108</v>
      </c>
      <c r="H116" s="631">
        <v>1397</v>
      </c>
      <c r="L116" s="877"/>
      <c r="M116" s="877"/>
      <c r="N116" s="877"/>
      <c r="O116" s="613"/>
    </row>
    <row r="117" spans="1:15" ht="18" customHeight="1">
      <c r="A117" s="637" t="s">
        <v>117</v>
      </c>
      <c r="B117" s="631">
        <v>28069</v>
      </c>
      <c r="C117" s="631">
        <v>1162</v>
      </c>
      <c r="D117" s="631">
        <v>862</v>
      </c>
      <c r="E117" s="631">
        <v>303</v>
      </c>
      <c r="F117" s="631">
        <v>38575</v>
      </c>
      <c r="G117" s="631">
        <v>3921</v>
      </c>
      <c r="H117" s="631">
        <v>3852</v>
      </c>
      <c r="L117" s="877"/>
      <c r="M117" s="877"/>
      <c r="N117" s="877"/>
      <c r="O117" s="613"/>
    </row>
    <row r="118" spans="1:15" ht="18" customHeight="1">
      <c r="A118" s="637" t="s">
        <v>118</v>
      </c>
      <c r="B118" s="631">
        <v>27256</v>
      </c>
      <c r="C118" s="631">
        <v>727</v>
      </c>
      <c r="D118" s="631">
        <v>566</v>
      </c>
      <c r="E118" s="631">
        <v>161</v>
      </c>
      <c r="F118" s="631">
        <v>19748</v>
      </c>
      <c r="G118" s="631">
        <v>211</v>
      </c>
      <c r="H118" s="631">
        <v>2713</v>
      </c>
      <c r="L118" s="877"/>
      <c r="M118" s="877"/>
      <c r="N118" s="877"/>
      <c r="O118" s="613"/>
    </row>
    <row r="119" spans="1:15" ht="18" customHeight="1">
      <c r="A119" s="637" t="s">
        <v>119</v>
      </c>
      <c r="B119" s="631">
        <v>28130</v>
      </c>
      <c r="C119" s="631">
        <v>792</v>
      </c>
      <c r="D119" s="631">
        <v>519</v>
      </c>
      <c r="E119" s="631">
        <v>273</v>
      </c>
      <c r="F119" s="631">
        <v>27365</v>
      </c>
      <c r="G119" s="631">
        <v>1236</v>
      </c>
      <c r="H119" s="631">
        <v>947</v>
      </c>
      <c r="L119" s="877"/>
      <c r="M119" s="877"/>
      <c r="N119" s="877"/>
      <c r="O119" s="613"/>
    </row>
    <row r="120" spans="1:15" ht="18" customHeight="1">
      <c r="A120" s="637" t="s">
        <v>329</v>
      </c>
      <c r="B120" s="631">
        <v>17549</v>
      </c>
      <c r="C120" s="631">
        <v>242</v>
      </c>
      <c r="D120" s="631">
        <v>133</v>
      </c>
      <c r="E120" s="631">
        <v>109</v>
      </c>
      <c r="F120" s="631">
        <v>13081</v>
      </c>
      <c r="G120" s="631">
        <v>2072</v>
      </c>
      <c r="H120" s="631">
        <v>0</v>
      </c>
      <c r="L120" s="877"/>
      <c r="M120" s="877"/>
      <c r="N120" s="877"/>
      <c r="O120" s="613"/>
    </row>
    <row r="121" spans="1:15" ht="18" customHeight="1">
      <c r="A121" s="637" t="s">
        <v>121</v>
      </c>
      <c r="B121" s="631">
        <v>22119</v>
      </c>
      <c r="C121" s="631">
        <v>768</v>
      </c>
      <c r="D121" s="631">
        <v>522</v>
      </c>
      <c r="E121" s="631">
        <v>246</v>
      </c>
      <c r="F121" s="631">
        <v>21826</v>
      </c>
      <c r="G121" s="631">
        <v>108</v>
      </c>
      <c r="H121" s="631">
        <v>567</v>
      </c>
      <c r="L121" s="877"/>
      <c r="M121" s="877"/>
      <c r="N121" s="877"/>
      <c r="O121" s="613"/>
    </row>
    <row r="122" spans="1:15" ht="18" customHeight="1">
      <c r="A122" s="637" t="s">
        <v>122</v>
      </c>
      <c r="B122" s="631">
        <v>10910</v>
      </c>
      <c r="C122" s="631">
        <v>450</v>
      </c>
      <c r="D122" s="631">
        <v>373</v>
      </c>
      <c r="E122" s="631">
        <v>77</v>
      </c>
      <c r="F122" s="631">
        <v>5612</v>
      </c>
      <c r="G122" s="631">
        <v>2</v>
      </c>
      <c r="H122" s="631">
        <v>183</v>
      </c>
      <c r="L122" s="877"/>
      <c r="M122" s="877"/>
      <c r="N122" s="877"/>
      <c r="O122" s="613"/>
    </row>
    <row r="123" spans="1:15" ht="18" customHeight="1">
      <c r="A123" s="637" t="s">
        <v>330</v>
      </c>
      <c r="B123" s="631">
        <v>22946</v>
      </c>
      <c r="C123" s="631">
        <v>914</v>
      </c>
      <c r="D123" s="631">
        <v>686</v>
      </c>
      <c r="E123" s="631">
        <v>228</v>
      </c>
      <c r="F123" s="631">
        <v>24416</v>
      </c>
      <c r="G123" s="631">
        <v>1930</v>
      </c>
      <c r="H123" s="631">
        <v>571</v>
      </c>
      <c r="L123" s="877"/>
      <c r="M123" s="877"/>
      <c r="N123" s="877"/>
      <c r="O123" s="613"/>
    </row>
    <row r="124" spans="1:15" ht="18" customHeight="1">
      <c r="A124" s="637" t="s">
        <v>124</v>
      </c>
      <c r="B124" s="631">
        <v>22703</v>
      </c>
      <c r="C124" s="631">
        <v>1018</v>
      </c>
      <c r="D124" s="631">
        <v>807</v>
      </c>
      <c r="E124" s="631">
        <v>211</v>
      </c>
      <c r="F124" s="631">
        <v>31700</v>
      </c>
      <c r="G124" s="631">
        <v>720</v>
      </c>
      <c r="H124" s="631">
        <v>1961</v>
      </c>
      <c r="L124" s="877"/>
      <c r="M124" s="877"/>
      <c r="N124" s="877"/>
      <c r="O124" s="613"/>
    </row>
    <row r="125" spans="1:15" ht="18" customHeight="1">
      <c r="A125" s="637" t="s">
        <v>125</v>
      </c>
      <c r="B125" s="631">
        <v>71540</v>
      </c>
      <c r="C125" s="631">
        <v>1417</v>
      </c>
      <c r="D125" s="631">
        <v>829</v>
      </c>
      <c r="E125" s="631">
        <v>588</v>
      </c>
      <c r="F125" s="631">
        <v>79968</v>
      </c>
      <c r="G125" s="631">
        <v>4238</v>
      </c>
      <c r="H125" s="631">
        <v>4455</v>
      </c>
      <c r="L125" s="877"/>
      <c r="M125" s="877"/>
      <c r="N125" s="877"/>
      <c r="O125" s="613"/>
    </row>
    <row r="126" spans="1:15" ht="18" customHeight="1">
      <c r="A126" s="637" t="s">
        <v>126</v>
      </c>
      <c r="B126" s="631">
        <v>706</v>
      </c>
      <c r="C126" s="631">
        <v>87</v>
      </c>
      <c r="D126" s="631">
        <v>19</v>
      </c>
      <c r="E126" s="631">
        <v>68</v>
      </c>
      <c r="F126" s="631">
        <v>262</v>
      </c>
      <c r="G126" s="631">
        <v>11</v>
      </c>
      <c r="H126" s="631">
        <v>0</v>
      </c>
      <c r="L126" s="877"/>
      <c r="M126" s="877"/>
      <c r="N126" s="877"/>
      <c r="O126" s="613"/>
    </row>
    <row r="127" spans="1:15" ht="18" customHeight="1">
      <c r="A127" s="636" t="s">
        <v>127</v>
      </c>
      <c r="B127" s="622">
        <v>325848</v>
      </c>
      <c r="C127" s="622">
        <v>11262</v>
      </c>
      <c r="D127" s="622">
        <f>SUM(D113:D126)</f>
        <v>8312</v>
      </c>
      <c r="E127" s="622">
        <v>2953</v>
      </c>
      <c r="F127" s="622">
        <v>339545</v>
      </c>
      <c r="G127" s="622">
        <v>21395</v>
      </c>
      <c r="H127" s="622">
        <v>16960</v>
      </c>
      <c r="L127" s="878"/>
      <c r="M127" s="878"/>
      <c r="N127" s="878"/>
    </row>
    <row r="128" spans="1:15" ht="18" customHeight="1">
      <c r="A128" s="755"/>
      <c r="B128" s="756"/>
      <c r="C128" s="756"/>
      <c r="D128" s="756"/>
      <c r="E128" s="756"/>
      <c r="F128" s="756"/>
      <c r="G128" s="756"/>
      <c r="H128" s="757"/>
      <c r="L128" s="612"/>
      <c r="M128" s="612"/>
      <c r="N128" s="612"/>
    </row>
    <row r="129" spans="1:14" ht="18" customHeight="1">
      <c r="A129" s="636" t="s">
        <v>146</v>
      </c>
      <c r="B129" s="622">
        <v>542006</v>
      </c>
      <c r="C129" s="622">
        <v>33451</v>
      </c>
      <c r="D129" s="622">
        <v>30861</v>
      </c>
      <c r="E129" s="622">
        <v>2590</v>
      </c>
      <c r="F129" s="622">
        <v>1435291</v>
      </c>
      <c r="G129" s="622">
        <v>30647</v>
      </c>
      <c r="H129" s="622">
        <v>18806</v>
      </c>
      <c r="L129" s="612"/>
      <c r="M129" s="612"/>
      <c r="N129" s="612"/>
    </row>
    <row r="130" spans="1:14" ht="18" customHeight="1">
      <c r="A130" s="755"/>
      <c r="B130" s="756"/>
      <c r="C130" s="756"/>
      <c r="D130" s="756"/>
      <c r="E130" s="756"/>
      <c r="F130" s="756"/>
      <c r="G130" s="756"/>
      <c r="H130" s="757"/>
      <c r="L130" s="612"/>
      <c r="M130" s="612"/>
      <c r="N130" s="612"/>
    </row>
    <row r="131" spans="1:14" ht="18" customHeight="1">
      <c r="A131" s="639" t="s">
        <v>331</v>
      </c>
      <c r="B131" s="640">
        <v>18114</v>
      </c>
      <c r="C131" s="640">
        <v>825</v>
      </c>
      <c r="D131" s="640">
        <v>695</v>
      </c>
      <c r="E131" s="640">
        <v>130</v>
      </c>
      <c r="F131" s="640">
        <v>13577</v>
      </c>
      <c r="G131" s="640">
        <v>470</v>
      </c>
      <c r="H131" s="641">
        <v>560</v>
      </c>
    </row>
    <row r="132" spans="1:14" ht="18" customHeight="1">
      <c r="A132" s="639" t="s">
        <v>129</v>
      </c>
      <c r="B132" s="640">
        <v>32835</v>
      </c>
      <c r="C132" s="640">
        <v>1086</v>
      </c>
      <c r="D132" s="640">
        <v>767</v>
      </c>
      <c r="E132" s="640">
        <v>319</v>
      </c>
      <c r="F132" s="640">
        <v>25667</v>
      </c>
      <c r="G132" s="640">
        <v>1693</v>
      </c>
      <c r="H132" s="641">
        <v>880</v>
      </c>
    </row>
    <row r="133" spans="1:14" ht="18" customHeight="1">
      <c r="A133" s="639" t="s">
        <v>130</v>
      </c>
      <c r="B133" s="640">
        <v>23112</v>
      </c>
      <c r="C133" s="640">
        <v>1068</v>
      </c>
      <c r="D133" s="640">
        <v>847</v>
      </c>
      <c r="E133" s="640">
        <v>220</v>
      </c>
      <c r="F133" s="640">
        <v>19098</v>
      </c>
      <c r="G133" s="640">
        <v>125</v>
      </c>
      <c r="H133" s="641">
        <v>20</v>
      </c>
    </row>
    <row r="134" spans="1:14" ht="18" customHeight="1">
      <c r="A134" s="639" t="s">
        <v>131</v>
      </c>
      <c r="B134" s="640">
        <v>45988</v>
      </c>
      <c r="C134" s="640">
        <v>1011</v>
      </c>
      <c r="D134" s="640">
        <v>751</v>
      </c>
      <c r="E134" s="640">
        <v>260</v>
      </c>
      <c r="F134" s="640">
        <v>21432</v>
      </c>
      <c r="G134" s="640">
        <v>383</v>
      </c>
      <c r="H134" s="641">
        <v>911</v>
      </c>
    </row>
    <row r="135" spans="1:14" ht="18" customHeight="1">
      <c r="A135" s="639" t="s">
        <v>132</v>
      </c>
      <c r="B135" s="640">
        <v>39198</v>
      </c>
      <c r="C135" s="640">
        <v>1412</v>
      </c>
      <c r="D135" s="640">
        <v>1079</v>
      </c>
      <c r="E135" s="640">
        <v>333</v>
      </c>
      <c r="F135" s="640">
        <v>29164</v>
      </c>
      <c r="G135" s="640">
        <v>129</v>
      </c>
      <c r="H135" s="641">
        <v>1589</v>
      </c>
    </row>
    <row r="136" spans="1:14" ht="18" customHeight="1">
      <c r="A136" s="639" t="s">
        <v>133</v>
      </c>
      <c r="B136" s="640">
        <v>41342</v>
      </c>
      <c r="C136" s="640">
        <v>1893</v>
      </c>
      <c r="D136" s="640">
        <v>1598</v>
      </c>
      <c r="E136" s="640">
        <v>295</v>
      </c>
      <c r="F136" s="640">
        <v>37368</v>
      </c>
      <c r="G136" s="640">
        <v>2646</v>
      </c>
      <c r="H136" s="641">
        <v>2011</v>
      </c>
    </row>
    <row r="137" spans="1:14" ht="18" customHeight="1">
      <c r="A137" s="639" t="s">
        <v>332</v>
      </c>
      <c r="B137" s="640">
        <v>20228</v>
      </c>
      <c r="C137" s="640">
        <v>496</v>
      </c>
      <c r="D137" s="640">
        <v>383</v>
      </c>
      <c r="E137" s="640">
        <v>113</v>
      </c>
      <c r="F137" s="640">
        <v>13130</v>
      </c>
      <c r="G137" s="640">
        <v>1007</v>
      </c>
      <c r="H137" s="641">
        <v>1126</v>
      </c>
    </row>
    <row r="138" spans="1:14" ht="18" customHeight="1">
      <c r="A138" s="642" t="s">
        <v>135</v>
      </c>
      <c r="B138" s="640">
        <v>24122</v>
      </c>
      <c r="C138" s="640">
        <v>732</v>
      </c>
      <c r="D138" s="640">
        <v>409</v>
      </c>
      <c r="E138" s="640">
        <v>323</v>
      </c>
      <c r="F138" s="640">
        <v>34921</v>
      </c>
      <c r="G138" s="640">
        <v>947</v>
      </c>
      <c r="H138" s="641">
        <v>1704</v>
      </c>
    </row>
    <row r="139" spans="1:14" ht="18" customHeight="1">
      <c r="A139" s="639" t="s">
        <v>333</v>
      </c>
      <c r="B139" s="640">
        <v>51714</v>
      </c>
      <c r="C139" s="640">
        <v>1477</v>
      </c>
      <c r="D139" s="640">
        <v>1005</v>
      </c>
      <c r="E139" s="640">
        <v>472</v>
      </c>
      <c r="F139" s="640">
        <v>65047</v>
      </c>
      <c r="G139" s="640">
        <v>1296</v>
      </c>
      <c r="H139" s="641">
        <v>495</v>
      </c>
    </row>
    <row r="140" spans="1:14" ht="18" customHeight="1">
      <c r="A140" s="643" t="s">
        <v>137</v>
      </c>
      <c r="B140" s="644">
        <v>31921</v>
      </c>
      <c r="C140" s="644">
        <v>1152</v>
      </c>
      <c r="D140" s="644">
        <v>883</v>
      </c>
      <c r="E140" s="644">
        <v>269</v>
      </c>
      <c r="F140" s="644">
        <v>18215</v>
      </c>
      <c r="G140" s="644">
        <v>10959</v>
      </c>
      <c r="H140" s="641">
        <v>0</v>
      </c>
    </row>
    <row r="141" spans="1:14" ht="18" customHeight="1">
      <c r="A141" s="643" t="s">
        <v>334</v>
      </c>
      <c r="B141" s="640">
        <v>20739</v>
      </c>
      <c r="C141" s="640">
        <v>682</v>
      </c>
      <c r="D141" s="640">
        <v>568</v>
      </c>
      <c r="E141" s="640">
        <v>114</v>
      </c>
      <c r="F141" s="640">
        <v>10714</v>
      </c>
      <c r="G141" s="640">
        <v>463</v>
      </c>
      <c r="H141" s="641">
        <v>480</v>
      </c>
    </row>
    <row r="142" spans="1:14" ht="18" customHeight="1">
      <c r="A142" s="643" t="s">
        <v>139</v>
      </c>
      <c r="B142" s="640">
        <v>22115</v>
      </c>
      <c r="C142" s="640">
        <v>889</v>
      </c>
      <c r="D142" s="640">
        <v>749</v>
      </c>
      <c r="E142" s="640">
        <v>140</v>
      </c>
      <c r="F142" s="640">
        <v>10899</v>
      </c>
      <c r="G142" s="640">
        <v>133</v>
      </c>
      <c r="H142" s="641">
        <v>370</v>
      </c>
    </row>
    <row r="143" spans="1:14" ht="18" customHeight="1">
      <c r="A143" s="639" t="s">
        <v>140</v>
      </c>
      <c r="B143" s="640">
        <v>31860</v>
      </c>
      <c r="C143" s="640">
        <v>785</v>
      </c>
      <c r="D143" s="640">
        <v>520</v>
      </c>
      <c r="E143" s="640">
        <v>265</v>
      </c>
      <c r="F143" s="640">
        <v>32424</v>
      </c>
      <c r="G143" s="640">
        <v>443</v>
      </c>
      <c r="H143" s="641">
        <v>911</v>
      </c>
    </row>
    <row r="144" spans="1:14" ht="18" customHeight="1">
      <c r="A144" s="639" t="s">
        <v>141</v>
      </c>
      <c r="B144" s="640">
        <v>16167</v>
      </c>
      <c r="C144" s="640">
        <v>231</v>
      </c>
      <c r="D144" s="640">
        <v>108</v>
      </c>
      <c r="E144" s="640">
        <v>123</v>
      </c>
      <c r="F144" s="640">
        <v>8282</v>
      </c>
      <c r="G144" s="640">
        <v>322</v>
      </c>
      <c r="H144" s="641">
        <v>1300</v>
      </c>
    </row>
    <row r="145" spans="1:8" ht="18" customHeight="1">
      <c r="A145" s="639" t="s">
        <v>335</v>
      </c>
      <c r="B145" s="640">
        <v>34389</v>
      </c>
      <c r="C145" s="640">
        <v>806</v>
      </c>
      <c r="D145" s="640">
        <v>459</v>
      </c>
      <c r="E145" s="640">
        <v>347</v>
      </c>
      <c r="F145" s="640">
        <v>38028</v>
      </c>
      <c r="G145" s="640">
        <v>637</v>
      </c>
      <c r="H145" s="641">
        <v>249</v>
      </c>
    </row>
    <row r="146" spans="1:8" ht="18" customHeight="1">
      <c r="A146" s="639" t="s">
        <v>143</v>
      </c>
      <c r="B146" s="640">
        <v>35612</v>
      </c>
      <c r="C146" s="640">
        <v>582</v>
      </c>
      <c r="D146" s="640">
        <v>161</v>
      </c>
      <c r="E146" s="640">
        <v>421</v>
      </c>
      <c r="F146" s="640">
        <v>32680</v>
      </c>
      <c r="G146" s="640">
        <v>3673</v>
      </c>
      <c r="H146" s="641">
        <v>122</v>
      </c>
    </row>
    <row r="147" spans="1:8" ht="18" customHeight="1">
      <c r="A147" s="639" t="s">
        <v>144</v>
      </c>
      <c r="B147" s="640">
        <v>2583</v>
      </c>
      <c r="C147" s="640">
        <v>344</v>
      </c>
      <c r="D147" s="640">
        <v>277</v>
      </c>
      <c r="E147" s="640">
        <v>67</v>
      </c>
      <c r="F147" s="640">
        <v>1526</v>
      </c>
      <c r="G147" s="640">
        <v>0</v>
      </c>
      <c r="H147" s="641">
        <v>0</v>
      </c>
    </row>
    <row r="148" spans="1:8" ht="18" customHeight="1">
      <c r="A148" s="636" t="s">
        <v>336</v>
      </c>
      <c r="B148" s="645">
        <f>SUM(B131:B147)</f>
        <v>492039</v>
      </c>
      <c r="C148" s="645">
        <f t="shared" ref="C148:H148" si="3">SUM(C131:C147)</f>
        <v>15471</v>
      </c>
      <c r="D148" s="645">
        <f t="shared" si="3"/>
        <v>11259</v>
      </c>
      <c r="E148" s="645">
        <f t="shared" si="3"/>
        <v>4211</v>
      </c>
      <c r="F148" s="645">
        <f t="shared" si="3"/>
        <v>412172</v>
      </c>
      <c r="G148" s="645">
        <f t="shared" si="3"/>
        <v>25326</v>
      </c>
      <c r="H148" s="646">
        <f t="shared" si="3"/>
        <v>12728</v>
      </c>
    </row>
    <row r="149" spans="1:8" ht="18" customHeight="1">
      <c r="A149" s="755"/>
      <c r="B149" s="756"/>
      <c r="C149" s="756"/>
      <c r="D149" s="756"/>
      <c r="E149" s="756"/>
      <c r="F149" s="756"/>
      <c r="G149" s="756"/>
      <c r="H149" s="757"/>
    </row>
    <row r="150" spans="1:8" ht="18" customHeight="1">
      <c r="A150" s="642" t="s">
        <v>147</v>
      </c>
      <c r="B150" s="625">
        <v>12499</v>
      </c>
      <c r="C150" s="625">
        <f>D150+E150</f>
        <v>782</v>
      </c>
      <c r="D150" s="647">
        <v>589</v>
      </c>
      <c r="E150" s="647">
        <v>193</v>
      </c>
      <c r="F150" s="625">
        <v>17210</v>
      </c>
      <c r="G150" s="625">
        <v>646</v>
      </c>
      <c r="H150" s="631">
        <v>0</v>
      </c>
    </row>
    <row r="151" spans="1:8" ht="18" customHeight="1">
      <c r="A151" s="642" t="s">
        <v>148</v>
      </c>
      <c r="B151" s="625">
        <v>16822</v>
      </c>
      <c r="C151" s="625">
        <f>D151+E151</f>
        <v>526</v>
      </c>
      <c r="D151" s="625">
        <v>397</v>
      </c>
      <c r="E151" s="625">
        <v>129</v>
      </c>
      <c r="F151" s="625">
        <v>20003</v>
      </c>
      <c r="G151" s="625">
        <v>64</v>
      </c>
      <c r="H151" s="631">
        <v>378</v>
      </c>
    </row>
    <row r="152" spans="1:8" ht="18" customHeight="1">
      <c r="A152" s="642" t="s">
        <v>149</v>
      </c>
      <c r="B152" s="625">
        <v>25946</v>
      </c>
      <c r="C152" s="625">
        <f>D152+E152</f>
        <v>822</v>
      </c>
      <c r="D152" s="625">
        <v>522</v>
      </c>
      <c r="E152" s="625">
        <v>300</v>
      </c>
      <c r="F152" s="625">
        <v>33380</v>
      </c>
      <c r="G152" s="625">
        <v>5613</v>
      </c>
      <c r="H152" s="631">
        <v>719</v>
      </c>
    </row>
    <row r="153" spans="1:8" ht="18" customHeight="1">
      <c r="A153" s="642" t="s">
        <v>150</v>
      </c>
      <c r="B153" s="625">
        <v>18383</v>
      </c>
      <c r="C153" s="625">
        <v>270</v>
      </c>
      <c r="D153" s="625">
        <v>117</v>
      </c>
      <c r="E153" s="625">
        <v>153</v>
      </c>
      <c r="F153" s="625">
        <v>12094</v>
      </c>
      <c r="G153" s="625">
        <v>350</v>
      </c>
      <c r="H153" s="631">
        <v>565</v>
      </c>
    </row>
    <row r="154" spans="1:8" ht="18" customHeight="1">
      <c r="A154" s="642" t="s">
        <v>151</v>
      </c>
      <c r="B154" s="625">
        <v>15716</v>
      </c>
      <c r="C154" s="625">
        <f>D154+E154</f>
        <v>819</v>
      </c>
      <c r="D154" s="625">
        <v>627</v>
      </c>
      <c r="E154" s="625">
        <v>192</v>
      </c>
      <c r="F154" s="625">
        <v>10566</v>
      </c>
      <c r="G154" s="625">
        <v>171</v>
      </c>
      <c r="H154" s="631">
        <v>1919</v>
      </c>
    </row>
    <row r="155" spans="1:8" ht="18" customHeight="1">
      <c r="A155" s="642" t="s">
        <v>152</v>
      </c>
      <c r="B155" s="625">
        <v>59537</v>
      </c>
      <c r="C155" s="625">
        <f>D155+E155</f>
        <v>2059</v>
      </c>
      <c r="D155" s="625">
        <v>1095</v>
      </c>
      <c r="E155" s="625">
        <v>964</v>
      </c>
      <c r="F155" s="625">
        <v>78631</v>
      </c>
      <c r="G155" s="625">
        <v>2433</v>
      </c>
      <c r="H155" s="631">
        <v>76</v>
      </c>
    </row>
    <row r="156" spans="1:8" ht="18" customHeight="1">
      <c r="A156" s="642" t="s">
        <v>153</v>
      </c>
      <c r="B156" s="625">
        <v>10624</v>
      </c>
      <c r="C156" s="625">
        <f>D156+E156</f>
        <v>592</v>
      </c>
      <c r="D156" s="625">
        <v>179</v>
      </c>
      <c r="E156" s="625">
        <v>413</v>
      </c>
      <c r="F156" s="625">
        <v>9638</v>
      </c>
      <c r="G156" s="625">
        <v>1084</v>
      </c>
      <c r="H156" s="648">
        <v>9</v>
      </c>
    </row>
    <row r="157" spans="1:8" ht="18" customHeight="1">
      <c r="A157" s="620" t="s">
        <v>154</v>
      </c>
      <c r="B157" s="621">
        <f t="shared" ref="B157:H157" si="4">SUM(B150:B156)</f>
        <v>159527</v>
      </c>
      <c r="C157" s="621">
        <f t="shared" si="4"/>
        <v>5870</v>
      </c>
      <c r="D157" s="621">
        <f t="shared" si="4"/>
        <v>3526</v>
      </c>
      <c r="E157" s="621">
        <f t="shared" si="4"/>
        <v>2344</v>
      </c>
      <c r="F157" s="621">
        <f t="shared" si="4"/>
        <v>181522</v>
      </c>
      <c r="G157" s="621">
        <f t="shared" si="4"/>
        <v>10361</v>
      </c>
      <c r="H157" s="621">
        <f t="shared" si="4"/>
        <v>3666</v>
      </c>
    </row>
    <row r="158" spans="1:8" ht="18" customHeight="1">
      <c r="A158" s="752"/>
      <c r="B158" s="753"/>
      <c r="C158" s="753"/>
      <c r="D158" s="753"/>
      <c r="E158" s="753"/>
      <c r="F158" s="753"/>
      <c r="G158" s="753"/>
      <c r="H158" s="754"/>
    </row>
    <row r="159" spans="1:8" ht="18" customHeight="1">
      <c r="A159" s="637" t="s">
        <v>244</v>
      </c>
      <c r="B159" s="631">
        <v>14433</v>
      </c>
      <c r="C159" s="631">
        <v>403</v>
      </c>
      <c r="D159" s="631">
        <v>262</v>
      </c>
      <c r="E159" s="631">
        <v>141</v>
      </c>
      <c r="F159" s="631">
        <v>12263</v>
      </c>
      <c r="G159" s="631">
        <v>500</v>
      </c>
      <c r="H159" s="631">
        <v>783</v>
      </c>
    </row>
    <row r="160" spans="1:8" ht="18" customHeight="1">
      <c r="A160" s="637" t="s">
        <v>337</v>
      </c>
      <c r="B160" s="631">
        <v>24738</v>
      </c>
      <c r="C160" s="631">
        <v>1036</v>
      </c>
      <c r="D160" s="631">
        <v>658</v>
      </c>
      <c r="E160" s="631">
        <v>378</v>
      </c>
      <c r="F160" s="631">
        <v>27033</v>
      </c>
      <c r="G160" s="631">
        <v>9887</v>
      </c>
      <c r="H160" s="631">
        <v>2666</v>
      </c>
    </row>
    <row r="161" spans="1:8" ht="18" customHeight="1">
      <c r="A161" s="637" t="s">
        <v>338</v>
      </c>
      <c r="B161" s="631">
        <v>45099</v>
      </c>
      <c r="C161" s="631">
        <v>2689</v>
      </c>
      <c r="D161" s="631">
        <v>2238</v>
      </c>
      <c r="E161" s="631">
        <v>451</v>
      </c>
      <c r="F161" s="631">
        <v>50919</v>
      </c>
      <c r="G161" s="631">
        <v>4806</v>
      </c>
      <c r="H161" s="631">
        <v>120</v>
      </c>
    </row>
    <row r="162" spans="1:8" ht="18" customHeight="1">
      <c r="A162" s="637" t="s">
        <v>158</v>
      </c>
      <c r="B162" s="631">
        <v>15440</v>
      </c>
      <c r="C162" s="631">
        <v>245</v>
      </c>
      <c r="D162" s="631">
        <v>113</v>
      </c>
      <c r="E162" s="631">
        <v>132</v>
      </c>
      <c r="F162" s="631">
        <v>15824</v>
      </c>
      <c r="G162" s="631">
        <v>73</v>
      </c>
      <c r="H162" s="631">
        <v>0</v>
      </c>
    </row>
    <row r="163" spans="1:8" ht="18" customHeight="1">
      <c r="A163" s="637" t="s">
        <v>159</v>
      </c>
      <c r="B163" s="631">
        <v>9746</v>
      </c>
      <c r="C163" s="631">
        <v>485</v>
      </c>
      <c r="D163" s="631">
        <v>260</v>
      </c>
      <c r="E163" s="631">
        <v>225</v>
      </c>
      <c r="F163" s="631">
        <v>12427</v>
      </c>
      <c r="G163" s="631">
        <v>206</v>
      </c>
      <c r="H163" s="631">
        <v>122</v>
      </c>
    </row>
    <row r="164" spans="1:8" ht="18" customHeight="1">
      <c r="A164" s="637" t="s">
        <v>339</v>
      </c>
      <c r="B164" s="631">
        <v>7678</v>
      </c>
      <c r="C164" s="631">
        <v>645</v>
      </c>
      <c r="D164" s="631">
        <v>438</v>
      </c>
      <c r="E164" s="631">
        <v>207</v>
      </c>
      <c r="F164" s="631">
        <v>11556</v>
      </c>
      <c r="G164" s="631">
        <v>1517</v>
      </c>
      <c r="H164" s="631">
        <v>0</v>
      </c>
    </row>
    <row r="165" spans="1:8" ht="18" customHeight="1">
      <c r="A165" s="637" t="s">
        <v>340</v>
      </c>
      <c r="B165" s="631">
        <v>20074</v>
      </c>
      <c r="C165" s="631">
        <v>436</v>
      </c>
      <c r="D165" s="631">
        <v>276</v>
      </c>
      <c r="E165" s="631">
        <v>160</v>
      </c>
      <c r="F165" s="631">
        <v>11011</v>
      </c>
      <c r="G165" s="631">
        <v>127</v>
      </c>
      <c r="H165" s="631">
        <v>310</v>
      </c>
    </row>
    <row r="166" spans="1:8" ht="18" customHeight="1">
      <c r="A166" s="637" t="s">
        <v>341</v>
      </c>
      <c r="B166" s="631">
        <v>25984</v>
      </c>
      <c r="C166" s="631">
        <v>1152</v>
      </c>
      <c r="D166" s="631">
        <v>955</v>
      </c>
      <c r="E166" s="631">
        <v>197</v>
      </c>
      <c r="F166" s="631">
        <v>31406</v>
      </c>
      <c r="G166" s="631">
        <v>2194</v>
      </c>
      <c r="H166" s="631">
        <v>926</v>
      </c>
    </row>
    <row r="167" spans="1:8" ht="18" customHeight="1">
      <c r="A167" s="637" t="s">
        <v>342</v>
      </c>
      <c r="B167" s="631">
        <v>9937</v>
      </c>
      <c r="C167" s="631">
        <v>290</v>
      </c>
      <c r="D167" s="631">
        <v>219</v>
      </c>
      <c r="E167" s="631">
        <v>71</v>
      </c>
      <c r="F167" s="631">
        <v>7872</v>
      </c>
      <c r="G167" s="631">
        <v>470</v>
      </c>
      <c r="H167" s="631">
        <v>416</v>
      </c>
    </row>
    <row r="168" spans="1:8" ht="18" customHeight="1">
      <c r="A168" s="637" t="s">
        <v>343</v>
      </c>
      <c r="B168" s="631">
        <v>10444</v>
      </c>
      <c r="C168" s="631">
        <v>263</v>
      </c>
      <c r="D168" s="631">
        <v>166</v>
      </c>
      <c r="E168" s="631">
        <v>97</v>
      </c>
      <c r="F168" s="631">
        <v>9199</v>
      </c>
      <c r="G168" s="631">
        <v>1989</v>
      </c>
      <c r="H168" s="631">
        <v>377</v>
      </c>
    </row>
    <row r="169" spans="1:8" ht="18" customHeight="1">
      <c r="A169" s="637" t="s">
        <v>344</v>
      </c>
      <c r="B169" s="631">
        <v>99525</v>
      </c>
      <c r="C169" s="631">
        <v>2133</v>
      </c>
      <c r="D169" s="631">
        <v>1037</v>
      </c>
      <c r="E169" s="631">
        <v>1096</v>
      </c>
      <c r="F169" s="631">
        <v>118393</v>
      </c>
      <c r="G169" s="631">
        <v>4118</v>
      </c>
      <c r="H169" s="631">
        <v>3446</v>
      </c>
    </row>
    <row r="170" spans="1:8" ht="18" customHeight="1">
      <c r="A170" s="636" t="s">
        <v>166</v>
      </c>
      <c r="B170" s="622">
        <v>283098</v>
      </c>
      <c r="C170" s="622">
        <v>9777</v>
      </c>
      <c r="D170" s="622">
        <v>6622</v>
      </c>
      <c r="E170" s="622">
        <v>3155</v>
      </c>
      <c r="F170" s="622">
        <v>307903</v>
      </c>
      <c r="G170" s="622">
        <v>25887</v>
      </c>
      <c r="H170" s="622">
        <v>9166</v>
      </c>
    </row>
    <row r="171" spans="1:8" ht="18" customHeight="1">
      <c r="A171" s="755"/>
      <c r="B171" s="756"/>
      <c r="C171" s="756"/>
      <c r="D171" s="756"/>
      <c r="E171" s="756"/>
      <c r="F171" s="756"/>
      <c r="G171" s="756"/>
      <c r="H171" s="757"/>
    </row>
    <row r="172" spans="1:8" ht="18" customHeight="1">
      <c r="A172" s="640" t="s">
        <v>345</v>
      </c>
      <c r="B172" s="625">
        <v>19117</v>
      </c>
      <c r="C172" s="625">
        <v>355</v>
      </c>
      <c r="D172" s="625">
        <v>181</v>
      </c>
      <c r="E172" s="625">
        <v>174</v>
      </c>
      <c r="F172" s="625">
        <v>11798</v>
      </c>
      <c r="G172" s="625">
        <v>451</v>
      </c>
      <c r="H172" s="631">
        <v>892</v>
      </c>
    </row>
    <row r="173" spans="1:8" ht="18" customHeight="1">
      <c r="A173" s="640" t="s">
        <v>346</v>
      </c>
      <c r="B173" s="625">
        <v>20736</v>
      </c>
      <c r="C173" s="625">
        <v>625</v>
      </c>
      <c r="D173" s="625">
        <v>394</v>
      </c>
      <c r="E173" s="625">
        <v>231</v>
      </c>
      <c r="F173" s="625">
        <v>11343</v>
      </c>
      <c r="G173" s="625">
        <v>115</v>
      </c>
      <c r="H173" s="631">
        <v>712</v>
      </c>
    </row>
    <row r="174" spans="1:8" ht="18" customHeight="1">
      <c r="A174" s="640" t="s">
        <v>169</v>
      </c>
      <c r="B174" s="625">
        <v>20329</v>
      </c>
      <c r="C174" s="625">
        <v>462</v>
      </c>
      <c r="D174" s="625">
        <v>297</v>
      </c>
      <c r="E174" s="625">
        <v>165</v>
      </c>
      <c r="F174" s="625">
        <v>12164</v>
      </c>
      <c r="G174" s="625">
        <v>489</v>
      </c>
      <c r="H174" s="631">
        <v>860</v>
      </c>
    </row>
    <row r="175" spans="1:8" ht="18" customHeight="1">
      <c r="A175" s="640" t="s">
        <v>347</v>
      </c>
      <c r="B175" s="625">
        <v>31897</v>
      </c>
      <c r="C175" s="625">
        <v>496</v>
      </c>
      <c r="D175" s="625">
        <v>229</v>
      </c>
      <c r="E175" s="625">
        <v>267</v>
      </c>
      <c r="F175" s="625">
        <v>25862</v>
      </c>
      <c r="G175" s="625">
        <v>1992</v>
      </c>
      <c r="H175" s="631">
        <v>674</v>
      </c>
    </row>
    <row r="176" spans="1:8" ht="18" customHeight="1">
      <c r="A176" s="649" t="s">
        <v>171</v>
      </c>
      <c r="B176" s="627">
        <v>10294</v>
      </c>
      <c r="C176" s="627">
        <v>116</v>
      </c>
      <c r="D176" s="627">
        <v>49</v>
      </c>
      <c r="E176" s="627">
        <v>67</v>
      </c>
      <c r="F176" s="627">
        <v>5868</v>
      </c>
      <c r="G176" s="627">
        <v>1236</v>
      </c>
      <c r="H176" s="631">
        <v>285</v>
      </c>
    </row>
    <row r="177" spans="1:8" ht="18" customHeight="1">
      <c r="A177" s="640" t="s">
        <v>348</v>
      </c>
      <c r="B177" s="625">
        <v>36070</v>
      </c>
      <c r="C177" s="625">
        <v>1415</v>
      </c>
      <c r="D177" s="625">
        <v>1004</v>
      </c>
      <c r="E177" s="625">
        <v>411</v>
      </c>
      <c r="F177" s="625">
        <v>52295</v>
      </c>
      <c r="G177" s="625">
        <v>2100</v>
      </c>
      <c r="H177" s="631">
        <v>5577</v>
      </c>
    </row>
    <row r="178" spans="1:8" ht="18" customHeight="1">
      <c r="A178" s="640" t="s">
        <v>172</v>
      </c>
      <c r="B178" s="625">
        <v>48330</v>
      </c>
      <c r="C178" s="625">
        <v>889</v>
      </c>
      <c r="D178" s="625">
        <v>255</v>
      </c>
      <c r="E178" s="625">
        <v>634</v>
      </c>
      <c r="F178" s="625">
        <v>55741</v>
      </c>
      <c r="G178" s="625">
        <v>1095</v>
      </c>
      <c r="H178" s="631">
        <v>389</v>
      </c>
    </row>
    <row r="179" spans="1:8" ht="18" customHeight="1">
      <c r="A179" s="640" t="s">
        <v>174</v>
      </c>
      <c r="B179" s="625">
        <v>5915</v>
      </c>
      <c r="C179" s="625">
        <v>242</v>
      </c>
      <c r="D179" s="625">
        <v>109</v>
      </c>
      <c r="E179" s="625">
        <v>133</v>
      </c>
      <c r="F179" s="625">
        <v>4959</v>
      </c>
      <c r="G179" s="625">
        <v>831</v>
      </c>
      <c r="H179" s="648">
        <v>0</v>
      </c>
    </row>
    <row r="180" spans="1:8" ht="18" customHeight="1">
      <c r="A180" s="645" t="s">
        <v>175</v>
      </c>
      <c r="B180" s="621">
        <f t="shared" ref="B180:H180" si="5">SUM(B172:B179)</f>
        <v>192688</v>
      </c>
      <c r="C180" s="621">
        <f t="shared" si="5"/>
        <v>4600</v>
      </c>
      <c r="D180" s="621">
        <f t="shared" si="5"/>
        <v>2518</v>
      </c>
      <c r="E180" s="621">
        <f t="shared" si="5"/>
        <v>2082</v>
      </c>
      <c r="F180" s="621">
        <f t="shared" si="5"/>
        <v>180030</v>
      </c>
      <c r="G180" s="621">
        <f t="shared" si="5"/>
        <v>8309</v>
      </c>
      <c r="H180" s="650">
        <f t="shared" si="5"/>
        <v>9389</v>
      </c>
    </row>
    <row r="181" spans="1:8" ht="18" customHeight="1">
      <c r="A181" s="752"/>
      <c r="B181" s="753"/>
      <c r="C181" s="753"/>
      <c r="D181" s="753"/>
      <c r="E181" s="753"/>
      <c r="F181" s="753"/>
      <c r="G181" s="753"/>
      <c r="H181" s="754"/>
    </row>
    <row r="182" spans="1:8" ht="18" customHeight="1">
      <c r="A182" s="637" t="s">
        <v>349</v>
      </c>
      <c r="B182" s="631">
        <v>20573</v>
      </c>
      <c r="C182" s="631">
        <v>205</v>
      </c>
      <c r="D182" s="631">
        <v>32</v>
      </c>
      <c r="E182" s="631">
        <v>173</v>
      </c>
      <c r="F182" s="631">
        <v>4619</v>
      </c>
      <c r="G182" s="631">
        <v>82</v>
      </c>
      <c r="H182" s="631">
        <v>0</v>
      </c>
    </row>
    <row r="183" spans="1:8" ht="18" customHeight="1">
      <c r="A183" s="637" t="s">
        <v>350</v>
      </c>
      <c r="B183" s="631">
        <v>18760</v>
      </c>
      <c r="C183" s="631">
        <v>307</v>
      </c>
      <c r="D183" s="631">
        <v>166</v>
      </c>
      <c r="E183" s="631">
        <v>141</v>
      </c>
      <c r="F183" s="631">
        <v>7597</v>
      </c>
      <c r="G183" s="631">
        <v>696</v>
      </c>
      <c r="H183" s="631">
        <v>677</v>
      </c>
    </row>
    <row r="184" spans="1:8" ht="18" customHeight="1">
      <c r="A184" s="637" t="s">
        <v>178</v>
      </c>
      <c r="B184" s="631">
        <v>12567</v>
      </c>
      <c r="C184" s="631">
        <v>251</v>
      </c>
      <c r="D184" s="631">
        <v>170</v>
      </c>
      <c r="E184" s="631">
        <v>81</v>
      </c>
      <c r="F184" s="631">
        <v>8444</v>
      </c>
      <c r="G184" s="631">
        <v>68</v>
      </c>
      <c r="H184" s="631">
        <v>218</v>
      </c>
    </row>
    <row r="185" spans="1:8" ht="18" customHeight="1">
      <c r="A185" s="637" t="s">
        <v>179</v>
      </c>
      <c r="B185" s="631">
        <v>10198</v>
      </c>
      <c r="C185" s="631">
        <v>192</v>
      </c>
      <c r="D185" s="631">
        <v>116</v>
      </c>
      <c r="E185" s="631">
        <v>76</v>
      </c>
      <c r="F185" s="631">
        <v>6389</v>
      </c>
      <c r="G185" s="631">
        <v>50</v>
      </c>
      <c r="H185" s="631">
        <v>1550</v>
      </c>
    </row>
    <row r="186" spans="1:8" ht="18" customHeight="1">
      <c r="A186" s="637" t="s">
        <v>351</v>
      </c>
      <c r="B186" s="631">
        <v>19455</v>
      </c>
      <c r="C186" s="631">
        <v>494</v>
      </c>
      <c r="D186" s="631">
        <v>390</v>
      </c>
      <c r="E186" s="631">
        <v>104</v>
      </c>
      <c r="F186" s="631">
        <v>7712</v>
      </c>
      <c r="G186" s="631">
        <v>1377</v>
      </c>
      <c r="H186" s="631">
        <v>1229</v>
      </c>
    </row>
    <row r="187" spans="1:8" ht="18" customHeight="1">
      <c r="A187" s="637" t="s">
        <v>181</v>
      </c>
      <c r="B187" s="631">
        <v>11117</v>
      </c>
      <c r="C187" s="631">
        <v>149</v>
      </c>
      <c r="D187" s="631">
        <v>24</v>
      </c>
      <c r="E187" s="631">
        <v>125</v>
      </c>
      <c r="F187" s="631">
        <v>5920</v>
      </c>
      <c r="G187" s="631">
        <v>616</v>
      </c>
      <c r="H187" s="631">
        <v>0</v>
      </c>
    </row>
    <row r="188" spans="1:8" ht="18" customHeight="1">
      <c r="A188" s="637" t="s">
        <v>352</v>
      </c>
      <c r="B188" s="631">
        <v>24421</v>
      </c>
      <c r="C188" s="631">
        <v>671</v>
      </c>
      <c r="D188" s="631">
        <v>266</v>
      </c>
      <c r="E188" s="631">
        <v>405</v>
      </c>
      <c r="F188" s="631">
        <v>16054</v>
      </c>
      <c r="G188" s="631">
        <v>557</v>
      </c>
      <c r="H188" s="631">
        <v>190</v>
      </c>
    </row>
    <row r="189" spans="1:8" ht="18" customHeight="1">
      <c r="A189" s="637" t="s">
        <v>183</v>
      </c>
      <c r="B189" s="631">
        <v>2907</v>
      </c>
      <c r="C189" s="631">
        <v>115</v>
      </c>
      <c r="D189" s="631">
        <v>30</v>
      </c>
      <c r="E189" s="631">
        <v>85</v>
      </c>
      <c r="F189" s="631">
        <v>2568</v>
      </c>
      <c r="G189" s="631">
        <v>160</v>
      </c>
      <c r="H189" s="631">
        <v>0</v>
      </c>
    </row>
    <row r="190" spans="1:8" ht="18" customHeight="1">
      <c r="A190" s="636" t="s">
        <v>184</v>
      </c>
      <c r="B190" s="622">
        <v>119998</v>
      </c>
      <c r="C190" s="622">
        <v>2384</v>
      </c>
      <c r="D190" s="622">
        <v>1194</v>
      </c>
      <c r="E190" s="622">
        <v>1190</v>
      </c>
      <c r="F190" s="622">
        <v>59303</v>
      </c>
      <c r="G190" s="622">
        <v>3606</v>
      </c>
      <c r="H190" s="622">
        <v>3864</v>
      </c>
    </row>
    <row r="191" spans="1:8" ht="18" customHeight="1">
      <c r="A191" s="755"/>
      <c r="B191" s="756"/>
      <c r="C191" s="756"/>
      <c r="D191" s="756"/>
      <c r="E191" s="756"/>
      <c r="F191" s="756"/>
      <c r="G191" s="756"/>
      <c r="H191" s="757"/>
    </row>
    <row r="192" spans="1:8" ht="18" customHeight="1">
      <c r="A192" s="624" t="s">
        <v>185</v>
      </c>
      <c r="B192" s="625">
        <v>15029</v>
      </c>
      <c r="C192" s="625">
        <v>170</v>
      </c>
      <c r="D192" s="625">
        <v>72</v>
      </c>
      <c r="E192" s="625">
        <v>98</v>
      </c>
      <c r="F192" s="625">
        <v>17242</v>
      </c>
      <c r="G192" s="625">
        <v>784</v>
      </c>
      <c r="H192" s="631">
        <v>156</v>
      </c>
    </row>
    <row r="193" spans="1:8" ht="18" customHeight="1">
      <c r="A193" s="624" t="s">
        <v>186</v>
      </c>
      <c r="B193" s="625">
        <v>6696</v>
      </c>
      <c r="C193" s="625">
        <v>306</v>
      </c>
      <c r="D193" s="625">
        <v>214</v>
      </c>
      <c r="E193" s="625">
        <v>92</v>
      </c>
      <c r="F193" s="625">
        <v>8220</v>
      </c>
      <c r="G193" s="625">
        <v>485</v>
      </c>
      <c r="H193" s="631">
        <v>2173</v>
      </c>
    </row>
    <row r="194" spans="1:8" ht="18" customHeight="1">
      <c r="A194" s="624" t="s">
        <v>353</v>
      </c>
      <c r="B194" s="625">
        <v>18661</v>
      </c>
      <c r="C194" s="625">
        <v>760</v>
      </c>
      <c r="D194" s="625">
        <v>602</v>
      </c>
      <c r="E194" s="625">
        <v>158</v>
      </c>
      <c r="F194" s="625">
        <v>20852</v>
      </c>
      <c r="G194" s="625">
        <v>170</v>
      </c>
      <c r="H194" s="631">
        <v>1982</v>
      </c>
    </row>
    <row r="195" spans="1:8" ht="18" customHeight="1">
      <c r="A195" s="624" t="s">
        <v>188</v>
      </c>
      <c r="B195" s="625">
        <v>13001</v>
      </c>
      <c r="C195" s="625">
        <v>695</v>
      </c>
      <c r="D195" s="625">
        <v>520</v>
      </c>
      <c r="E195" s="625">
        <v>175</v>
      </c>
      <c r="F195" s="625">
        <v>15672</v>
      </c>
      <c r="G195" s="625">
        <v>9</v>
      </c>
      <c r="H195" s="631">
        <v>239</v>
      </c>
    </row>
    <row r="196" spans="1:8" ht="18" customHeight="1">
      <c r="A196" s="624" t="s">
        <v>189</v>
      </c>
      <c r="B196" s="625">
        <v>7266</v>
      </c>
      <c r="C196" s="625">
        <v>257</v>
      </c>
      <c r="D196" s="625">
        <v>169</v>
      </c>
      <c r="E196" s="625">
        <v>88</v>
      </c>
      <c r="F196" s="625">
        <v>5506</v>
      </c>
      <c r="G196" s="625">
        <v>24</v>
      </c>
      <c r="H196" s="631">
        <v>410</v>
      </c>
    </row>
    <row r="197" spans="1:8" ht="18" customHeight="1">
      <c r="A197" s="624" t="s">
        <v>354</v>
      </c>
      <c r="B197" s="625">
        <v>24329</v>
      </c>
      <c r="C197" s="625">
        <v>484</v>
      </c>
      <c r="D197" s="625">
        <v>123</v>
      </c>
      <c r="E197" s="625">
        <v>356</v>
      </c>
      <c r="F197" s="625">
        <v>21198</v>
      </c>
      <c r="G197" s="625">
        <v>782</v>
      </c>
      <c r="H197" s="631">
        <v>349</v>
      </c>
    </row>
    <row r="198" spans="1:8" ht="18" customHeight="1">
      <c r="A198" s="624" t="s">
        <v>191</v>
      </c>
      <c r="B198" s="625">
        <v>6309</v>
      </c>
      <c r="C198" s="625">
        <v>385</v>
      </c>
      <c r="D198" s="625">
        <v>203</v>
      </c>
      <c r="E198" s="625">
        <v>182</v>
      </c>
      <c r="F198" s="625">
        <v>10487</v>
      </c>
      <c r="G198" s="625">
        <v>92</v>
      </c>
      <c r="H198" s="631">
        <v>1443</v>
      </c>
    </row>
    <row r="199" spans="1:8" ht="18" customHeight="1">
      <c r="A199" s="624" t="s">
        <v>192</v>
      </c>
      <c r="B199" s="625">
        <v>29312</v>
      </c>
      <c r="C199" s="625">
        <v>531</v>
      </c>
      <c r="D199" s="625">
        <v>270</v>
      </c>
      <c r="E199" s="625">
        <v>261</v>
      </c>
      <c r="F199" s="625">
        <v>23445</v>
      </c>
      <c r="G199" s="625">
        <v>236</v>
      </c>
      <c r="H199" s="631">
        <v>1661</v>
      </c>
    </row>
    <row r="200" spans="1:8" ht="18" customHeight="1">
      <c r="A200" s="624" t="s">
        <v>355</v>
      </c>
      <c r="B200" s="625">
        <v>15027</v>
      </c>
      <c r="C200" s="625">
        <v>742</v>
      </c>
      <c r="D200" s="625">
        <v>552</v>
      </c>
      <c r="E200" s="625">
        <v>190</v>
      </c>
      <c r="F200" s="625">
        <v>22320</v>
      </c>
      <c r="G200" s="625">
        <v>491</v>
      </c>
      <c r="H200" s="631">
        <v>2250</v>
      </c>
    </row>
    <row r="201" spans="1:8" ht="18" customHeight="1">
      <c r="A201" s="624" t="s">
        <v>194</v>
      </c>
      <c r="B201" s="625">
        <v>27908</v>
      </c>
      <c r="C201" s="625">
        <v>1474</v>
      </c>
      <c r="D201" s="625">
        <v>1121</v>
      </c>
      <c r="E201" s="625">
        <v>353</v>
      </c>
      <c r="F201" s="625">
        <v>41766</v>
      </c>
      <c r="G201" s="625">
        <v>186</v>
      </c>
      <c r="H201" s="631">
        <v>1138</v>
      </c>
    </row>
    <row r="202" spans="1:8" ht="18" customHeight="1">
      <c r="A202" s="624" t="s">
        <v>195</v>
      </c>
      <c r="B202" s="625">
        <v>115547</v>
      </c>
      <c r="C202" s="625">
        <v>4684</v>
      </c>
      <c r="D202" s="625">
        <v>2806</v>
      </c>
      <c r="E202" s="625">
        <v>1878</v>
      </c>
      <c r="F202" s="625">
        <v>210407</v>
      </c>
      <c r="G202" s="625">
        <v>12471</v>
      </c>
      <c r="H202" s="631">
        <v>4938</v>
      </c>
    </row>
    <row r="203" spans="1:8" ht="18" customHeight="1">
      <c r="A203" s="624" t="s">
        <v>196</v>
      </c>
      <c r="B203" s="625">
        <v>2745</v>
      </c>
      <c r="C203" s="625">
        <v>153</v>
      </c>
      <c r="D203" s="625">
        <v>72</v>
      </c>
      <c r="E203" s="625">
        <v>81</v>
      </c>
      <c r="F203" s="625">
        <v>24</v>
      </c>
      <c r="G203" s="625">
        <v>149</v>
      </c>
      <c r="H203" s="631">
        <v>0</v>
      </c>
    </row>
    <row r="204" spans="1:8" ht="18" customHeight="1">
      <c r="A204" s="628" t="s">
        <v>197</v>
      </c>
      <c r="B204" s="621">
        <f t="shared" ref="B204:H204" si="6">SUM(B192:B203)</f>
        <v>281830</v>
      </c>
      <c r="C204" s="621">
        <f t="shared" si="6"/>
        <v>10641</v>
      </c>
      <c r="D204" s="621">
        <f t="shared" si="6"/>
        <v>6724</v>
      </c>
      <c r="E204" s="621">
        <f t="shared" si="6"/>
        <v>3912</v>
      </c>
      <c r="F204" s="621">
        <f t="shared" si="6"/>
        <v>397139</v>
      </c>
      <c r="G204" s="621">
        <f t="shared" si="6"/>
        <v>15879</v>
      </c>
      <c r="H204" s="621">
        <f t="shared" si="6"/>
        <v>16739</v>
      </c>
    </row>
    <row r="205" spans="1:8" ht="18" customHeight="1">
      <c r="A205" s="758"/>
      <c r="B205" s="759"/>
      <c r="C205" s="759"/>
      <c r="D205" s="759"/>
      <c r="E205" s="759"/>
      <c r="F205" s="759"/>
      <c r="G205" s="759"/>
      <c r="H205" s="760"/>
    </row>
    <row r="206" spans="1:8" ht="18" customHeight="1">
      <c r="A206" s="624" t="s">
        <v>198</v>
      </c>
      <c r="B206" s="625">
        <v>14967</v>
      </c>
      <c r="C206" s="625">
        <v>406</v>
      </c>
      <c r="D206" s="625">
        <v>185</v>
      </c>
      <c r="E206" s="625">
        <v>221</v>
      </c>
      <c r="F206" s="625">
        <v>29112</v>
      </c>
      <c r="G206" s="625">
        <v>1276</v>
      </c>
      <c r="H206" s="631">
        <v>512</v>
      </c>
    </row>
    <row r="207" spans="1:8" ht="18" customHeight="1">
      <c r="A207" s="624" t="s">
        <v>199</v>
      </c>
      <c r="B207" s="625">
        <v>13136</v>
      </c>
      <c r="C207" s="625">
        <v>257</v>
      </c>
      <c r="D207" s="625">
        <v>120</v>
      </c>
      <c r="E207" s="625">
        <v>137</v>
      </c>
      <c r="F207" s="625">
        <v>25317</v>
      </c>
      <c r="G207" s="625">
        <v>229</v>
      </c>
      <c r="H207" s="631">
        <v>0</v>
      </c>
    </row>
    <row r="208" spans="1:8" ht="18" customHeight="1">
      <c r="A208" s="624" t="s">
        <v>200</v>
      </c>
      <c r="B208" s="625">
        <v>30607</v>
      </c>
      <c r="C208" s="625">
        <v>1345</v>
      </c>
      <c r="D208" s="625">
        <v>1047</v>
      </c>
      <c r="E208" s="625">
        <v>298</v>
      </c>
      <c r="F208" s="625">
        <v>38794</v>
      </c>
      <c r="G208" s="625">
        <v>208</v>
      </c>
      <c r="H208" s="631">
        <v>1586</v>
      </c>
    </row>
    <row r="209" spans="1:8" ht="18" customHeight="1">
      <c r="A209" s="624" t="s">
        <v>356</v>
      </c>
      <c r="B209" s="625">
        <v>11633</v>
      </c>
      <c r="C209" s="625">
        <v>380</v>
      </c>
      <c r="D209" s="625">
        <v>250</v>
      </c>
      <c r="E209" s="625">
        <v>130</v>
      </c>
      <c r="F209" s="625">
        <v>15701</v>
      </c>
      <c r="G209" s="625">
        <v>512</v>
      </c>
      <c r="H209" s="631">
        <v>0</v>
      </c>
    </row>
    <row r="210" spans="1:8" ht="18" customHeight="1">
      <c r="A210" s="624" t="s">
        <v>202</v>
      </c>
      <c r="B210" s="625">
        <v>29444</v>
      </c>
      <c r="C210" s="625">
        <v>1960</v>
      </c>
      <c r="D210" s="625">
        <v>1771</v>
      </c>
      <c r="E210" s="625">
        <v>189</v>
      </c>
      <c r="F210" s="625">
        <v>17374</v>
      </c>
      <c r="G210" s="625">
        <v>813</v>
      </c>
      <c r="H210" s="631">
        <v>0</v>
      </c>
    </row>
    <row r="211" spans="1:8" ht="18" customHeight="1">
      <c r="A211" s="624" t="s">
        <v>357</v>
      </c>
      <c r="B211" s="625">
        <v>14401</v>
      </c>
      <c r="C211" s="625">
        <v>661</v>
      </c>
      <c r="D211" s="625">
        <v>503</v>
      </c>
      <c r="E211" s="625">
        <v>158</v>
      </c>
      <c r="F211" s="625">
        <v>11235</v>
      </c>
      <c r="G211" s="625">
        <v>1844</v>
      </c>
      <c r="H211" s="631">
        <v>180</v>
      </c>
    </row>
    <row r="212" spans="1:8" ht="18" customHeight="1">
      <c r="A212" s="624" t="s">
        <v>204</v>
      </c>
      <c r="B212" s="627">
        <v>17440</v>
      </c>
      <c r="C212" s="627">
        <v>537</v>
      </c>
      <c r="D212" s="627">
        <v>384</v>
      </c>
      <c r="E212" s="627">
        <v>153</v>
      </c>
      <c r="F212" s="627">
        <v>5142</v>
      </c>
      <c r="G212" s="627">
        <v>238</v>
      </c>
      <c r="H212" s="631">
        <v>940</v>
      </c>
    </row>
    <row r="213" spans="1:8" ht="18" customHeight="1">
      <c r="A213" s="624" t="s">
        <v>358</v>
      </c>
      <c r="B213" s="625">
        <v>42209</v>
      </c>
      <c r="C213" s="625">
        <v>1408</v>
      </c>
      <c r="D213" s="625">
        <v>805</v>
      </c>
      <c r="E213" s="625">
        <v>603</v>
      </c>
      <c r="F213" s="625">
        <v>59774</v>
      </c>
      <c r="G213" s="625">
        <v>1087</v>
      </c>
      <c r="H213" s="631">
        <v>690</v>
      </c>
    </row>
    <row r="214" spans="1:8" ht="18" customHeight="1">
      <c r="A214" s="628" t="s">
        <v>359</v>
      </c>
      <c r="B214" s="621">
        <v>173837</v>
      </c>
      <c r="C214" s="621">
        <v>6954</v>
      </c>
      <c r="D214" s="621">
        <v>5065</v>
      </c>
      <c r="E214" s="621">
        <v>1889</v>
      </c>
      <c r="F214" s="621">
        <v>202449</v>
      </c>
      <c r="G214" s="621">
        <v>6207</v>
      </c>
      <c r="H214" s="622">
        <v>3908</v>
      </c>
    </row>
    <row r="215" spans="1:8" ht="18" customHeight="1">
      <c r="A215" s="758"/>
      <c r="B215" s="759"/>
      <c r="C215" s="759"/>
      <c r="D215" s="759"/>
      <c r="E215" s="759"/>
      <c r="F215" s="759"/>
      <c r="G215" s="759"/>
      <c r="H215" s="760"/>
    </row>
    <row r="216" spans="1:8" ht="18" customHeight="1">
      <c r="A216" s="637" t="s">
        <v>207</v>
      </c>
      <c r="B216" s="631">
        <v>7126</v>
      </c>
      <c r="C216" s="631">
        <v>523</v>
      </c>
      <c r="D216" s="631">
        <v>404</v>
      </c>
      <c r="E216" s="631">
        <v>119</v>
      </c>
      <c r="F216" s="631">
        <v>8694</v>
      </c>
      <c r="G216" s="631">
        <v>966</v>
      </c>
      <c r="H216" s="631">
        <v>997</v>
      </c>
    </row>
    <row r="217" spans="1:8" ht="18" customHeight="1">
      <c r="A217" s="637" t="s">
        <v>208</v>
      </c>
      <c r="B217" s="631">
        <v>10573</v>
      </c>
      <c r="C217" s="631">
        <v>125</v>
      </c>
      <c r="D217" s="631">
        <v>48</v>
      </c>
      <c r="E217" s="631">
        <v>77</v>
      </c>
      <c r="F217" s="631">
        <v>4821</v>
      </c>
      <c r="G217" s="631">
        <v>0</v>
      </c>
      <c r="H217" s="631">
        <v>0</v>
      </c>
    </row>
    <row r="218" spans="1:8" ht="18" customHeight="1">
      <c r="A218" s="637" t="s">
        <v>209</v>
      </c>
      <c r="B218" s="631">
        <v>22908</v>
      </c>
      <c r="C218" s="631">
        <v>456</v>
      </c>
      <c r="D218" s="631">
        <v>264</v>
      </c>
      <c r="E218" s="631">
        <v>192</v>
      </c>
      <c r="F218" s="631">
        <v>13574</v>
      </c>
      <c r="G218" s="631">
        <v>928</v>
      </c>
      <c r="H218" s="631">
        <v>148</v>
      </c>
    </row>
    <row r="219" spans="1:8" ht="18" customHeight="1">
      <c r="A219" s="637" t="s">
        <v>210</v>
      </c>
      <c r="B219" s="631">
        <v>13949</v>
      </c>
      <c r="C219" s="631">
        <v>233</v>
      </c>
      <c r="D219" s="631">
        <v>233</v>
      </c>
      <c r="E219" s="631">
        <v>0</v>
      </c>
      <c r="F219" s="631">
        <v>11092</v>
      </c>
      <c r="G219" s="631">
        <v>404</v>
      </c>
      <c r="H219" s="631">
        <v>66</v>
      </c>
    </row>
    <row r="220" spans="1:8" ht="18" customHeight="1">
      <c r="A220" s="637" t="s">
        <v>211</v>
      </c>
      <c r="B220" s="631">
        <v>63113</v>
      </c>
      <c r="C220" s="631">
        <v>1752</v>
      </c>
      <c r="D220" s="631">
        <v>1202</v>
      </c>
      <c r="E220" s="631">
        <v>550</v>
      </c>
      <c r="F220" s="631">
        <v>58842</v>
      </c>
      <c r="G220" s="631">
        <v>4968</v>
      </c>
      <c r="H220" s="631">
        <v>850</v>
      </c>
    </row>
    <row r="221" spans="1:8" ht="18" customHeight="1">
      <c r="A221" s="637" t="s">
        <v>212</v>
      </c>
      <c r="B221" s="631">
        <v>49791</v>
      </c>
      <c r="C221" s="631">
        <v>1335</v>
      </c>
      <c r="D221" s="631">
        <v>866</v>
      </c>
      <c r="E221" s="631">
        <v>469</v>
      </c>
      <c r="F221" s="631">
        <v>57128</v>
      </c>
      <c r="G221" s="631">
        <v>558</v>
      </c>
      <c r="H221" s="631">
        <v>1232</v>
      </c>
    </row>
    <row r="222" spans="1:8" ht="18" customHeight="1">
      <c r="A222" s="637" t="s">
        <v>213</v>
      </c>
      <c r="B222" s="631">
        <v>623</v>
      </c>
      <c r="C222" s="631">
        <v>109</v>
      </c>
      <c r="D222" s="631">
        <v>58</v>
      </c>
      <c r="E222" s="631">
        <v>51</v>
      </c>
      <c r="F222" s="631">
        <v>84</v>
      </c>
      <c r="G222" s="631">
        <v>0</v>
      </c>
      <c r="H222" s="631">
        <v>0</v>
      </c>
    </row>
    <row r="223" spans="1:8" ht="18" customHeight="1">
      <c r="A223" s="636" t="s">
        <v>360</v>
      </c>
      <c r="B223" s="622">
        <f t="shared" ref="B223:H223" si="7">SUM(B216:B222)</f>
        <v>168083</v>
      </c>
      <c r="C223" s="622">
        <f t="shared" si="7"/>
        <v>4533</v>
      </c>
      <c r="D223" s="622">
        <f t="shared" si="7"/>
        <v>3075</v>
      </c>
      <c r="E223" s="622">
        <f t="shared" si="7"/>
        <v>1458</v>
      </c>
      <c r="F223" s="622">
        <f t="shared" si="7"/>
        <v>154235</v>
      </c>
      <c r="G223" s="622">
        <f t="shared" si="7"/>
        <v>7824</v>
      </c>
      <c r="H223" s="622">
        <f t="shared" si="7"/>
        <v>3293</v>
      </c>
    </row>
    <row r="224" spans="1:8" ht="18" customHeight="1">
      <c r="A224" s="755"/>
      <c r="B224" s="756"/>
      <c r="C224" s="756"/>
      <c r="D224" s="756"/>
      <c r="E224" s="756"/>
      <c r="F224" s="756"/>
      <c r="G224" s="756"/>
      <c r="H224" s="757"/>
    </row>
    <row r="225" spans="1:8" ht="18" customHeight="1">
      <c r="A225" s="642" t="s">
        <v>215</v>
      </c>
      <c r="B225" s="625">
        <v>20126</v>
      </c>
      <c r="C225" s="625">
        <v>472</v>
      </c>
      <c r="D225" s="625">
        <v>320</v>
      </c>
      <c r="E225" s="625">
        <v>152</v>
      </c>
      <c r="F225" s="625">
        <v>20950</v>
      </c>
      <c r="G225" s="625">
        <v>241</v>
      </c>
      <c r="H225" s="631">
        <v>2096</v>
      </c>
    </row>
    <row r="226" spans="1:8" ht="18" customHeight="1">
      <c r="A226" s="642" t="s">
        <v>216</v>
      </c>
      <c r="B226" s="625">
        <v>9792</v>
      </c>
      <c r="C226" s="625">
        <v>328</v>
      </c>
      <c r="D226" s="625">
        <v>255</v>
      </c>
      <c r="E226" s="625">
        <v>73</v>
      </c>
      <c r="F226" s="625">
        <v>2860</v>
      </c>
      <c r="G226" s="625">
        <v>55</v>
      </c>
      <c r="H226" s="631">
        <v>165</v>
      </c>
    </row>
    <row r="227" spans="1:8" ht="18" customHeight="1">
      <c r="A227" s="642" t="s">
        <v>361</v>
      </c>
      <c r="B227" s="625">
        <v>18914</v>
      </c>
      <c r="C227" s="625">
        <v>811</v>
      </c>
      <c r="D227" s="625">
        <v>536</v>
      </c>
      <c r="E227" s="625">
        <v>275</v>
      </c>
      <c r="F227" s="625">
        <v>23367</v>
      </c>
      <c r="G227" s="625">
        <v>1337</v>
      </c>
      <c r="H227" s="631">
        <v>1540</v>
      </c>
    </row>
    <row r="228" spans="1:8" ht="18" customHeight="1">
      <c r="A228" s="642" t="s">
        <v>218</v>
      </c>
      <c r="B228" s="625">
        <v>24493</v>
      </c>
      <c r="C228" s="625">
        <v>1711</v>
      </c>
      <c r="D228" s="625">
        <v>1271</v>
      </c>
      <c r="E228" s="625">
        <v>440</v>
      </c>
      <c r="F228" s="625">
        <v>40307</v>
      </c>
      <c r="G228" s="625">
        <v>2346</v>
      </c>
      <c r="H228" s="631">
        <v>1935</v>
      </c>
    </row>
    <row r="229" spans="1:8" ht="18" customHeight="1">
      <c r="A229" s="642" t="s">
        <v>362</v>
      </c>
      <c r="B229" s="625">
        <v>77336</v>
      </c>
      <c r="C229" s="625">
        <v>5341</v>
      </c>
      <c r="D229" s="625">
        <v>3883</v>
      </c>
      <c r="E229" s="625">
        <v>1458</v>
      </c>
      <c r="F229" s="625">
        <v>197638</v>
      </c>
      <c r="G229" s="625">
        <v>8168</v>
      </c>
      <c r="H229" s="631">
        <v>1470</v>
      </c>
    </row>
    <row r="230" spans="1:8" ht="18" customHeight="1">
      <c r="A230" s="620" t="s">
        <v>363</v>
      </c>
      <c r="B230" s="621">
        <v>150661</v>
      </c>
      <c r="C230" s="621">
        <v>8663</v>
      </c>
      <c r="D230" s="621">
        <v>6265</v>
      </c>
      <c r="E230" s="621">
        <v>2398</v>
      </c>
      <c r="F230" s="621">
        <v>285122</v>
      </c>
      <c r="G230" s="621">
        <v>12147</v>
      </c>
      <c r="H230" s="622">
        <v>7206</v>
      </c>
    </row>
    <row r="231" spans="1:8" ht="18" customHeight="1">
      <c r="A231" s="752"/>
      <c r="B231" s="753"/>
      <c r="C231" s="753"/>
      <c r="D231" s="753"/>
      <c r="E231" s="753"/>
      <c r="F231" s="753"/>
      <c r="G231" s="753"/>
      <c r="H231" s="754"/>
    </row>
    <row r="232" spans="1:8" ht="18" customHeight="1">
      <c r="A232" s="637" t="s">
        <v>364</v>
      </c>
      <c r="B232" s="631">
        <v>10475</v>
      </c>
      <c r="C232" s="631">
        <v>335</v>
      </c>
      <c r="D232" s="631">
        <v>256</v>
      </c>
      <c r="E232" s="631">
        <v>79</v>
      </c>
      <c r="F232" s="631">
        <v>8711</v>
      </c>
      <c r="G232" s="631">
        <v>101</v>
      </c>
      <c r="H232" s="631">
        <v>421</v>
      </c>
    </row>
    <row r="233" spans="1:8" ht="18" customHeight="1">
      <c r="A233" s="637" t="s">
        <v>365</v>
      </c>
      <c r="B233" s="631">
        <v>8728</v>
      </c>
      <c r="C233" s="631">
        <v>263</v>
      </c>
      <c r="D233" s="631">
        <v>125</v>
      </c>
      <c r="E233" s="631">
        <v>105</v>
      </c>
      <c r="F233" s="631">
        <v>7199</v>
      </c>
      <c r="G233" s="631">
        <v>90</v>
      </c>
      <c r="H233" s="631">
        <v>1003</v>
      </c>
    </row>
    <row r="234" spans="1:8" ht="18" customHeight="1">
      <c r="A234" s="637" t="s">
        <v>223</v>
      </c>
      <c r="B234" s="631">
        <v>14742</v>
      </c>
      <c r="C234" s="631">
        <v>228</v>
      </c>
      <c r="D234" s="631">
        <v>150</v>
      </c>
      <c r="E234" s="631">
        <v>78</v>
      </c>
      <c r="F234" s="631">
        <v>8681</v>
      </c>
      <c r="G234" s="631">
        <v>178</v>
      </c>
      <c r="H234" s="631">
        <v>295</v>
      </c>
    </row>
    <row r="235" spans="1:8" ht="18" customHeight="1">
      <c r="A235" s="637" t="s">
        <v>366</v>
      </c>
      <c r="B235" s="631">
        <v>29147</v>
      </c>
      <c r="C235" s="631">
        <v>956</v>
      </c>
      <c r="D235" s="631">
        <v>729</v>
      </c>
      <c r="E235" s="631">
        <v>227</v>
      </c>
      <c r="F235" s="631">
        <v>14262</v>
      </c>
      <c r="G235" s="631">
        <v>712</v>
      </c>
      <c r="H235" s="631">
        <v>902</v>
      </c>
    </row>
    <row r="236" spans="1:8" ht="18" customHeight="1">
      <c r="A236" s="637" t="s">
        <v>367</v>
      </c>
      <c r="B236" s="631">
        <v>15598</v>
      </c>
      <c r="C236" s="631">
        <v>554</v>
      </c>
      <c r="D236" s="631">
        <v>416</v>
      </c>
      <c r="E236" s="631">
        <v>138</v>
      </c>
      <c r="F236" s="631">
        <v>15119</v>
      </c>
      <c r="G236" s="631">
        <v>1674</v>
      </c>
      <c r="H236" s="631">
        <v>320</v>
      </c>
    </row>
    <row r="237" spans="1:8" ht="18" customHeight="1">
      <c r="A237" s="637" t="s">
        <v>368</v>
      </c>
      <c r="B237" s="631">
        <v>29247</v>
      </c>
      <c r="C237" s="631">
        <v>786</v>
      </c>
      <c r="D237" s="631">
        <v>497</v>
      </c>
      <c r="E237" s="631">
        <v>289</v>
      </c>
      <c r="F237" s="631">
        <v>18274</v>
      </c>
      <c r="G237" s="631">
        <v>1064</v>
      </c>
      <c r="H237" s="631">
        <v>4442</v>
      </c>
    </row>
    <row r="238" spans="1:8" ht="18" customHeight="1">
      <c r="A238" s="637" t="s">
        <v>226</v>
      </c>
      <c r="B238" s="631">
        <v>9530</v>
      </c>
      <c r="C238" s="631">
        <v>405</v>
      </c>
      <c r="D238" s="631">
        <v>328</v>
      </c>
      <c r="E238" s="631">
        <v>77</v>
      </c>
      <c r="F238" s="631">
        <v>8387</v>
      </c>
      <c r="G238" s="631">
        <v>51</v>
      </c>
      <c r="H238" s="631">
        <v>502</v>
      </c>
    </row>
    <row r="239" spans="1:8" ht="18" customHeight="1">
      <c r="A239" s="637" t="s">
        <v>227</v>
      </c>
      <c r="B239" s="631">
        <v>13776</v>
      </c>
      <c r="C239" s="631">
        <v>400</v>
      </c>
      <c r="D239" s="631">
        <v>268</v>
      </c>
      <c r="E239" s="631">
        <v>132</v>
      </c>
      <c r="F239" s="631">
        <v>20218</v>
      </c>
      <c r="G239" s="631">
        <v>1393</v>
      </c>
      <c r="H239" s="631">
        <v>0</v>
      </c>
    </row>
    <row r="240" spans="1:8" ht="18" customHeight="1">
      <c r="A240" s="637" t="s">
        <v>369</v>
      </c>
      <c r="B240" s="631">
        <v>23074</v>
      </c>
      <c r="C240" s="631">
        <v>399</v>
      </c>
      <c r="D240" s="631">
        <v>177</v>
      </c>
      <c r="E240" s="631">
        <v>222</v>
      </c>
      <c r="F240" s="631">
        <v>20064</v>
      </c>
      <c r="G240" s="631">
        <v>729</v>
      </c>
      <c r="H240" s="631">
        <v>1729</v>
      </c>
    </row>
    <row r="241" spans="1:8" ht="18" customHeight="1">
      <c r="A241" s="637" t="s">
        <v>229</v>
      </c>
      <c r="B241" s="631">
        <v>10777</v>
      </c>
      <c r="C241" s="631">
        <v>219</v>
      </c>
      <c r="D241" s="631">
        <v>97</v>
      </c>
      <c r="E241" s="631">
        <v>122</v>
      </c>
      <c r="F241" s="631">
        <v>18382</v>
      </c>
      <c r="G241" s="631">
        <v>118</v>
      </c>
      <c r="H241" s="631">
        <v>0</v>
      </c>
    </row>
    <row r="242" spans="1:8" ht="18" customHeight="1">
      <c r="A242" s="637" t="s">
        <v>370</v>
      </c>
      <c r="B242" s="631">
        <v>10245</v>
      </c>
      <c r="C242" s="631">
        <v>410</v>
      </c>
      <c r="D242" s="631">
        <v>285</v>
      </c>
      <c r="E242" s="631">
        <v>125</v>
      </c>
      <c r="F242" s="631">
        <v>8645</v>
      </c>
      <c r="G242" s="631">
        <v>96</v>
      </c>
      <c r="H242" s="631">
        <v>1234</v>
      </c>
    </row>
    <row r="243" spans="1:8" ht="18" customHeight="1">
      <c r="A243" s="637" t="s">
        <v>231</v>
      </c>
      <c r="B243" s="631">
        <v>20845</v>
      </c>
      <c r="C243" s="631">
        <v>275</v>
      </c>
      <c r="D243" s="631">
        <v>53</v>
      </c>
      <c r="E243" s="631">
        <v>211</v>
      </c>
      <c r="F243" s="631">
        <v>35445</v>
      </c>
      <c r="G243" s="631">
        <v>784</v>
      </c>
      <c r="H243" s="631">
        <v>2744</v>
      </c>
    </row>
    <row r="244" spans="1:8" ht="18" customHeight="1">
      <c r="A244" s="637" t="s">
        <v>371</v>
      </c>
      <c r="B244" s="631">
        <v>56586</v>
      </c>
      <c r="C244" s="631">
        <v>1932</v>
      </c>
      <c r="D244" s="631">
        <v>1095</v>
      </c>
      <c r="E244" s="631">
        <v>837</v>
      </c>
      <c r="F244" s="631">
        <v>105430</v>
      </c>
      <c r="G244" s="631">
        <v>21077</v>
      </c>
      <c r="H244" s="631">
        <v>10378</v>
      </c>
    </row>
    <row r="245" spans="1:8" ht="18" customHeight="1">
      <c r="A245" s="636" t="s">
        <v>372</v>
      </c>
      <c r="B245" s="622">
        <v>252770</v>
      </c>
      <c r="C245" s="622">
        <v>7162</v>
      </c>
      <c r="D245" s="622">
        <v>4476</v>
      </c>
      <c r="E245" s="622">
        <v>2642</v>
      </c>
      <c r="F245" s="622">
        <v>288817</v>
      </c>
      <c r="G245" s="622">
        <v>28067</v>
      </c>
      <c r="H245" s="622">
        <f>SUM(H232:H244)</f>
        <v>23970</v>
      </c>
    </row>
    <row r="246" spans="1:8" ht="18" customHeight="1">
      <c r="A246" s="755"/>
      <c r="B246" s="756"/>
      <c r="C246" s="756"/>
      <c r="D246" s="756"/>
      <c r="E246" s="756"/>
      <c r="F246" s="756"/>
      <c r="G246" s="756"/>
      <c r="H246" s="757"/>
    </row>
    <row r="247" spans="1:8" ht="18" customHeight="1">
      <c r="A247" s="637" t="s">
        <v>373</v>
      </c>
      <c r="B247" s="631">
        <v>6053</v>
      </c>
      <c r="C247" s="631">
        <v>218</v>
      </c>
      <c r="D247" s="631">
        <v>132</v>
      </c>
      <c r="E247" s="631">
        <v>86</v>
      </c>
      <c r="F247" s="631">
        <v>5248</v>
      </c>
      <c r="G247" s="631">
        <v>2152</v>
      </c>
      <c r="H247" s="631">
        <v>932</v>
      </c>
    </row>
    <row r="248" spans="1:8" ht="18" customHeight="1">
      <c r="A248" s="637" t="s">
        <v>374</v>
      </c>
      <c r="B248" s="631">
        <v>7733</v>
      </c>
      <c r="C248" s="631">
        <v>382</v>
      </c>
      <c r="D248" s="631">
        <v>295</v>
      </c>
      <c r="E248" s="631">
        <v>87</v>
      </c>
      <c r="F248" s="631">
        <v>9735</v>
      </c>
      <c r="G248" s="631">
        <v>117</v>
      </c>
      <c r="H248" s="631">
        <v>491</v>
      </c>
    </row>
    <row r="249" spans="1:8" ht="18" customHeight="1">
      <c r="A249" s="637" t="s">
        <v>375</v>
      </c>
      <c r="B249" s="631">
        <v>13396</v>
      </c>
      <c r="C249" s="631">
        <v>298</v>
      </c>
      <c r="D249" s="631">
        <v>194</v>
      </c>
      <c r="E249" s="631">
        <v>104</v>
      </c>
      <c r="F249" s="631">
        <v>5322</v>
      </c>
      <c r="G249" s="631">
        <v>25</v>
      </c>
      <c r="H249" s="631">
        <v>978</v>
      </c>
    </row>
    <row r="250" spans="1:8" ht="18" customHeight="1">
      <c r="A250" s="637" t="s">
        <v>237</v>
      </c>
      <c r="B250" s="631">
        <v>12124</v>
      </c>
      <c r="C250" s="631">
        <v>183</v>
      </c>
      <c r="D250" s="631">
        <v>70</v>
      </c>
      <c r="E250" s="631">
        <v>113</v>
      </c>
      <c r="F250" s="631">
        <v>9150</v>
      </c>
      <c r="G250" s="631">
        <v>545</v>
      </c>
      <c r="H250" s="631">
        <v>155</v>
      </c>
    </row>
    <row r="251" spans="1:8" ht="18" customHeight="1">
      <c r="A251" s="637" t="s">
        <v>376</v>
      </c>
      <c r="B251" s="631">
        <v>25609</v>
      </c>
      <c r="C251" s="631">
        <v>656</v>
      </c>
      <c r="D251" s="631">
        <v>531</v>
      </c>
      <c r="E251" s="631">
        <v>125</v>
      </c>
      <c r="F251" s="631">
        <v>9273</v>
      </c>
      <c r="G251" s="631">
        <v>271</v>
      </c>
      <c r="H251" s="631">
        <v>988</v>
      </c>
    </row>
    <row r="252" spans="1:8" ht="18" customHeight="1">
      <c r="A252" s="637" t="s">
        <v>239</v>
      </c>
      <c r="B252" s="631">
        <v>9753</v>
      </c>
      <c r="C252" s="631">
        <v>255</v>
      </c>
      <c r="D252" s="631">
        <v>175</v>
      </c>
      <c r="E252" s="631">
        <v>80</v>
      </c>
      <c r="F252" s="631">
        <v>9281</v>
      </c>
      <c r="G252" s="631">
        <v>75</v>
      </c>
      <c r="H252" s="631">
        <v>263</v>
      </c>
    </row>
    <row r="253" spans="1:8" ht="18" customHeight="1">
      <c r="A253" s="637" t="s">
        <v>377</v>
      </c>
      <c r="B253" s="631">
        <v>11061</v>
      </c>
      <c r="C253" s="631">
        <v>193</v>
      </c>
      <c r="D253" s="631">
        <v>89</v>
      </c>
      <c r="E253" s="631">
        <v>104</v>
      </c>
      <c r="F253" s="631">
        <v>3891</v>
      </c>
      <c r="G253" s="631">
        <v>202</v>
      </c>
      <c r="H253" s="631">
        <v>1162</v>
      </c>
    </row>
    <row r="254" spans="1:8" ht="18" customHeight="1">
      <c r="A254" s="637" t="s">
        <v>378</v>
      </c>
      <c r="B254" s="631">
        <v>78534</v>
      </c>
      <c r="C254" s="631">
        <v>1444</v>
      </c>
      <c r="D254" s="631">
        <v>461</v>
      </c>
      <c r="E254" s="631">
        <v>521</v>
      </c>
      <c r="F254" s="631">
        <v>54921</v>
      </c>
      <c r="G254" s="631">
        <v>2041</v>
      </c>
      <c r="H254" s="631">
        <v>7840</v>
      </c>
    </row>
    <row r="255" spans="1:8" ht="18" customHeight="1">
      <c r="A255" s="636" t="s">
        <v>242</v>
      </c>
      <c r="B255" s="622">
        <v>164263</v>
      </c>
      <c r="C255" s="622">
        <v>3629</v>
      </c>
      <c r="D255" s="622">
        <v>1947</v>
      </c>
      <c r="E255" s="622">
        <v>1220</v>
      </c>
      <c r="F255" s="622">
        <v>106821</v>
      </c>
      <c r="G255" s="622">
        <v>5428</v>
      </c>
      <c r="H255" s="622">
        <v>12809</v>
      </c>
    </row>
    <row r="256" spans="1:8" ht="18" customHeight="1">
      <c r="A256" s="755"/>
      <c r="B256" s="756"/>
      <c r="C256" s="756"/>
      <c r="D256" s="756"/>
      <c r="E256" s="756"/>
      <c r="F256" s="756"/>
      <c r="G256" s="756"/>
      <c r="H256" s="757"/>
    </row>
    <row r="257" spans="1:8" ht="18" customHeight="1">
      <c r="A257" s="636" t="s">
        <v>243</v>
      </c>
      <c r="B257" s="651">
        <v>239222</v>
      </c>
      <c r="C257" s="651">
        <v>4380</v>
      </c>
      <c r="D257" s="651">
        <v>2127</v>
      </c>
      <c r="E257" s="651">
        <v>2253</v>
      </c>
      <c r="F257" s="651">
        <v>270309</v>
      </c>
      <c r="G257" s="651">
        <v>23511</v>
      </c>
      <c r="H257" s="651">
        <v>3443</v>
      </c>
    </row>
    <row r="258" spans="1:8" ht="18" customHeight="1">
      <c r="A258" s="755"/>
      <c r="B258" s="756"/>
      <c r="C258" s="756"/>
      <c r="D258" s="756"/>
      <c r="E258" s="756"/>
      <c r="F258" s="756"/>
      <c r="G258" s="756"/>
      <c r="H258" s="757"/>
    </row>
    <row r="259" spans="1:8" ht="18" customHeight="1">
      <c r="A259" s="642" t="s">
        <v>379</v>
      </c>
      <c r="B259" s="625">
        <v>14769</v>
      </c>
      <c r="C259" s="625">
        <v>341</v>
      </c>
      <c r="D259" s="625">
        <v>251</v>
      </c>
      <c r="E259" s="625">
        <v>90</v>
      </c>
      <c r="F259" s="625">
        <v>5718</v>
      </c>
      <c r="G259" s="625">
        <v>0</v>
      </c>
      <c r="H259" s="625">
        <v>7459</v>
      </c>
    </row>
    <row r="260" spans="1:8" ht="18" customHeight="1">
      <c r="A260" s="642" t="s">
        <v>380</v>
      </c>
      <c r="B260" s="625">
        <v>8557</v>
      </c>
      <c r="C260" s="625">
        <v>439</v>
      </c>
      <c r="D260" s="625">
        <v>359</v>
      </c>
      <c r="E260" s="625">
        <v>80</v>
      </c>
      <c r="F260" s="625">
        <v>13679</v>
      </c>
      <c r="G260" s="625">
        <v>158</v>
      </c>
      <c r="H260" s="625">
        <v>276</v>
      </c>
    </row>
    <row r="261" spans="1:8" ht="18" customHeight="1">
      <c r="A261" s="642" t="s">
        <v>381</v>
      </c>
      <c r="B261" s="625">
        <v>11492</v>
      </c>
      <c r="C261" s="625">
        <v>403</v>
      </c>
      <c r="D261" s="625">
        <v>294</v>
      </c>
      <c r="E261" s="625">
        <v>109</v>
      </c>
      <c r="F261" s="625">
        <v>23543</v>
      </c>
      <c r="G261" s="625">
        <v>2009</v>
      </c>
      <c r="H261" s="625">
        <v>272</v>
      </c>
    </row>
    <row r="262" spans="1:8" ht="18" customHeight="1">
      <c r="A262" s="642" t="s">
        <v>382</v>
      </c>
      <c r="B262" s="625">
        <v>30083</v>
      </c>
      <c r="C262" s="625">
        <v>768</v>
      </c>
      <c r="D262" s="625">
        <v>483</v>
      </c>
      <c r="E262" s="625">
        <v>285</v>
      </c>
      <c r="F262" s="625">
        <v>17801</v>
      </c>
      <c r="G262" s="625">
        <v>1693</v>
      </c>
      <c r="H262" s="625">
        <v>1988</v>
      </c>
    </row>
    <row r="263" spans="1:8" ht="18" customHeight="1">
      <c r="A263" s="642" t="s">
        <v>383</v>
      </c>
      <c r="B263" s="625">
        <v>12783</v>
      </c>
      <c r="C263" s="625">
        <v>737</v>
      </c>
      <c r="D263" s="625">
        <v>595</v>
      </c>
      <c r="E263" s="625">
        <v>142</v>
      </c>
      <c r="F263" s="625">
        <v>16694</v>
      </c>
      <c r="G263" s="625">
        <v>28</v>
      </c>
      <c r="H263" s="625">
        <v>684</v>
      </c>
    </row>
    <row r="264" spans="1:8" ht="18" customHeight="1">
      <c r="A264" s="642" t="s">
        <v>384</v>
      </c>
      <c r="B264" s="625">
        <v>12116</v>
      </c>
      <c r="C264" s="625">
        <v>274</v>
      </c>
      <c r="D264" s="625">
        <v>128</v>
      </c>
      <c r="E264" s="625">
        <v>146</v>
      </c>
      <c r="F264" s="625">
        <v>8631</v>
      </c>
      <c r="G264" s="625">
        <v>0</v>
      </c>
      <c r="H264" s="625">
        <v>513</v>
      </c>
    </row>
    <row r="265" spans="1:8" ht="18" customHeight="1">
      <c r="A265" s="642" t="s">
        <v>385</v>
      </c>
      <c r="B265" s="625">
        <v>22764</v>
      </c>
      <c r="C265" s="625">
        <v>1005</v>
      </c>
      <c r="D265" s="625">
        <v>819</v>
      </c>
      <c r="E265" s="625">
        <v>186</v>
      </c>
      <c r="F265" s="625">
        <v>21776</v>
      </c>
      <c r="G265" s="625">
        <v>319</v>
      </c>
      <c r="H265" s="625">
        <v>0</v>
      </c>
    </row>
    <row r="266" spans="1:8" ht="18" customHeight="1">
      <c r="A266" s="642" t="s">
        <v>386</v>
      </c>
      <c r="B266" s="625">
        <v>14180</v>
      </c>
      <c r="C266" s="625">
        <v>513</v>
      </c>
      <c r="D266" s="625">
        <v>280</v>
      </c>
      <c r="E266" s="625">
        <v>233</v>
      </c>
      <c r="F266" s="625">
        <v>8268</v>
      </c>
      <c r="G266" s="625">
        <v>2</v>
      </c>
      <c r="H266" s="625">
        <v>2892</v>
      </c>
    </row>
    <row r="267" spans="1:8" ht="18" customHeight="1">
      <c r="A267" s="642" t="s">
        <v>387</v>
      </c>
      <c r="B267" s="625">
        <v>12710</v>
      </c>
      <c r="C267" s="625">
        <v>332</v>
      </c>
      <c r="D267" s="625">
        <v>202</v>
      </c>
      <c r="E267" s="625">
        <v>130</v>
      </c>
      <c r="F267" s="625">
        <v>17739</v>
      </c>
      <c r="G267" s="625">
        <v>81</v>
      </c>
      <c r="H267" s="625">
        <v>405</v>
      </c>
    </row>
    <row r="268" spans="1:8" ht="18" customHeight="1">
      <c r="A268" s="642" t="s">
        <v>388</v>
      </c>
      <c r="B268" s="625">
        <v>24262</v>
      </c>
      <c r="C268" s="625">
        <v>537</v>
      </c>
      <c r="D268" s="625">
        <v>425</v>
      </c>
      <c r="E268" s="625">
        <v>112</v>
      </c>
      <c r="F268" s="625">
        <v>6255</v>
      </c>
      <c r="G268" s="625">
        <v>149</v>
      </c>
      <c r="H268" s="625">
        <v>1047</v>
      </c>
    </row>
    <row r="269" spans="1:8" ht="18" customHeight="1">
      <c r="A269" s="642" t="s">
        <v>389</v>
      </c>
      <c r="B269" s="625">
        <v>23542</v>
      </c>
      <c r="C269" s="625">
        <v>782</v>
      </c>
      <c r="D269" s="625">
        <v>663</v>
      </c>
      <c r="E269" s="625">
        <v>119</v>
      </c>
      <c r="F269" s="625">
        <v>17713</v>
      </c>
      <c r="G269" s="625">
        <v>288</v>
      </c>
      <c r="H269" s="625">
        <v>1088</v>
      </c>
    </row>
    <row r="270" spans="1:8" ht="18" customHeight="1">
      <c r="A270" s="642" t="s">
        <v>390</v>
      </c>
      <c r="B270" s="625">
        <v>48352</v>
      </c>
      <c r="C270" s="625">
        <v>2181</v>
      </c>
      <c r="D270" s="625">
        <v>1737</v>
      </c>
      <c r="E270" s="625">
        <v>444</v>
      </c>
      <c r="F270" s="625">
        <v>34224</v>
      </c>
      <c r="G270" s="625">
        <v>437</v>
      </c>
      <c r="H270" s="625">
        <v>2800</v>
      </c>
    </row>
    <row r="271" spans="1:8" ht="18" customHeight="1">
      <c r="A271" s="642" t="s">
        <v>256</v>
      </c>
      <c r="B271" s="625">
        <v>14570</v>
      </c>
      <c r="C271" s="625">
        <v>551</v>
      </c>
      <c r="D271" s="625">
        <v>390</v>
      </c>
      <c r="E271" s="625">
        <v>161</v>
      </c>
      <c r="F271" s="625">
        <v>13824</v>
      </c>
      <c r="G271" s="625">
        <v>52</v>
      </c>
      <c r="H271" s="625">
        <v>2858</v>
      </c>
    </row>
    <row r="272" spans="1:8" ht="18" customHeight="1">
      <c r="A272" s="642" t="s">
        <v>257</v>
      </c>
      <c r="B272" s="625">
        <v>16810</v>
      </c>
      <c r="C272" s="625">
        <v>803</v>
      </c>
      <c r="D272" s="625">
        <v>562</v>
      </c>
      <c r="E272" s="625">
        <v>241</v>
      </c>
      <c r="F272" s="625">
        <v>35683</v>
      </c>
      <c r="G272" s="625">
        <v>679</v>
      </c>
      <c r="H272" s="625">
        <v>1374</v>
      </c>
    </row>
    <row r="273" spans="1:8" ht="18" customHeight="1">
      <c r="A273" s="642" t="s">
        <v>258</v>
      </c>
      <c r="B273" s="625">
        <v>13551</v>
      </c>
      <c r="C273" s="625">
        <v>672</v>
      </c>
      <c r="D273" s="625">
        <v>535</v>
      </c>
      <c r="E273" s="625">
        <v>137</v>
      </c>
      <c r="F273" s="625">
        <v>26425</v>
      </c>
      <c r="G273" s="625">
        <v>232</v>
      </c>
      <c r="H273" s="625">
        <v>852</v>
      </c>
    </row>
    <row r="274" spans="1:8" ht="18" customHeight="1">
      <c r="A274" s="620" t="s">
        <v>391</v>
      </c>
      <c r="B274" s="621">
        <f t="shared" ref="B274:H274" si="8">SUM(B259:B273)</f>
        <v>280541</v>
      </c>
      <c r="C274" s="621">
        <f t="shared" si="8"/>
        <v>10338</v>
      </c>
      <c r="D274" s="621">
        <f t="shared" si="8"/>
        <v>7723</v>
      </c>
      <c r="E274" s="621">
        <f t="shared" si="8"/>
        <v>2615</v>
      </c>
      <c r="F274" s="621">
        <f t="shared" si="8"/>
        <v>267973</v>
      </c>
      <c r="G274" s="621">
        <f t="shared" si="8"/>
        <v>6127</v>
      </c>
      <c r="H274" s="621">
        <f t="shared" si="8"/>
        <v>24508</v>
      </c>
    </row>
  </sheetData>
  <mergeCells count="34">
    <mergeCell ref="A1:H1"/>
    <mergeCell ref="A2:A4"/>
    <mergeCell ref="B2:B4"/>
    <mergeCell ref="C2:E2"/>
    <mergeCell ref="F2:F4"/>
    <mergeCell ref="G2:G4"/>
    <mergeCell ref="H2:H4"/>
    <mergeCell ref="C3:C4"/>
    <mergeCell ref="D3:E3"/>
    <mergeCell ref="A50:H50"/>
    <mergeCell ref="A67:H67"/>
    <mergeCell ref="A78:H78"/>
    <mergeCell ref="A87:H87"/>
    <mergeCell ref="A7:H7"/>
    <mergeCell ref="A9:H9"/>
    <mergeCell ref="A32:H32"/>
    <mergeCell ref="A48:H48"/>
    <mergeCell ref="A100:H100"/>
    <mergeCell ref="A149:H149"/>
    <mergeCell ref="A158:H158"/>
    <mergeCell ref="A171:H171"/>
    <mergeCell ref="A130:H130"/>
    <mergeCell ref="A112:H112"/>
    <mergeCell ref="A128:H128"/>
    <mergeCell ref="A181:H181"/>
    <mergeCell ref="A256:H256"/>
    <mergeCell ref="A258:H258"/>
    <mergeCell ref="A11:H11"/>
    <mergeCell ref="A191:H191"/>
    <mergeCell ref="A205:H205"/>
    <mergeCell ref="A215:H215"/>
    <mergeCell ref="A224:H224"/>
    <mergeCell ref="A231:H231"/>
    <mergeCell ref="A246:H246"/>
  </mergeCells>
  <phoneticPr fontId="0" type="noConversion"/>
  <pageMargins left="0.7" right="0.23622047244094491" top="0.4" bottom="0.23622047244094491" header="0.15748031496062992" footer="0.1574803149606299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2"/>
  <sheetViews>
    <sheetView workbookViewId="0">
      <selection sqref="A1:G272"/>
    </sheetView>
  </sheetViews>
  <sheetFormatPr defaultColWidth="9.28515625" defaultRowHeight="11.25"/>
  <cols>
    <col min="1" max="1" width="25.5703125" style="721" customWidth="1"/>
    <col min="2" max="2" width="9.140625" style="126" customWidth="1"/>
    <col min="3" max="3" width="8.7109375" style="126" customWidth="1"/>
    <col min="4" max="4" width="9.42578125" style="126" customWidth="1"/>
    <col min="5" max="5" width="14.85546875" style="126" customWidth="1"/>
    <col min="6" max="6" width="10.7109375" style="126" customWidth="1"/>
    <col min="7" max="7" width="11.42578125" style="126" customWidth="1"/>
    <col min="8" max="8" width="8.140625" style="126" customWidth="1"/>
    <col min="9" max="16384" width="9.28515625" style="126"/>
  </cols>
  <sheetData>
    <row r="1" spans="1:8" s="18" customFormat="1" ht="19.5" customHeight="1">
      <c r="A1" s="783" t="s">
        <v>399</v>
      </c>
      <c r="B1" s="784"/>
      <c r="C1" s="784"/>
      <c r="D1" s="784"/>
      <c r="E1" s="784"/>
      <c r="F1" s="784"/>
      <c r="G1" s="784"/>
      <c r="H1" s="3"/>
    </row>
    <row r="2" spans="1:8" s="12" customFormat="1" ht="33" customHeight="1">
      <c r="A2" s="785" t="s">
        <v>400</v>
      </c>
      <c r="B2" s="787" t="s">
        <v>401</v>
      </c>
      <c r="C2" s="787" t="s">
        <v>402</v>
      </c>
      <c r="D2" s="784"/>
      <c r="E2" s="784"/>
      <c r="F2" s="787" t="s">
        <v>403</v>
      </c>
      <c r="G2" s="788" t="s">
        <v>404</v>
      </c>
      <c r="H2" s="5"/>
    </row>
    <row r="3" spans="1:8" s="12" customFormat="1" ht="21" customHeight="1">
      <c r="A3" s="786"/>
      <c r="B3" s="784"/>
      <c r="C3" s="787" t="s">
        <v>276</v>
      </c>
      <c r="D3" s="787" t="s">
        <v>277</v>
      </c>
      <c r="E3" s="784"/>
      <c r="F3" s="784"/>
      <c r="G3" s="784"/>
      <c r="H3" s="5"/>
    </row>
    <row r="4" spans="1:8" s="12" customFormat="1" ht="43.5" customHeight="1">
      <c r="A4" s="786"/>
      <c r="B4" s="784"/>
      <c r="C4" s="784"/>
      <c r="D4" s="125" t="s">
        <v>278</v>
      </c>
      <c r="E4" s="125" t="s">
        <v>405</v>
      </c>
      <c r="F4" s="784"/>
      <c r="G4" s="784"/>
      <c r="H4" s="5"/>
    </row>
    <row r="5" spans="1:8" s="12" customFormat="1" ht="11.25" customHeight="1">
      <c r="A5" s="709">
        <v>0</v>
      </c>
      <c r="B5" s="14">
        <v>1</v>
      </c>
      <c r="C5" s="14">
        <v>2</v>
      </c>
      <c r="D5" s="99">
        <v>3</v>
      </c>
      <c r="E5" s="99">
        <v>4</v>
      </c>
      <c r="F5" s="99">
        <v>5</v>
      </c>
      <c r="G5" s="14">
        <v>6</v>
      </c>
      <c r="H5" s="5"/>
    </row>
    <row r="6" spans="1:8" s="12" customFormat="1" ht="18" customHeight="1">
      <c r="A6" s="710" t="s">
        <v>406</v>
      </c>
      <c r="B6" s="653">
        <f t="shared" ref="B6:G6" si="0">SUM(B8+B10+B31+B46+B48+B65+B76+B84+B97+B109+B125+B127+B146+B155+B168+B178+B188+B202+B212+B221+B228+B243+B253+B255+B272)</f>
        <v>286400</v>
      </c>
      <c r="C6" s="652">
        <f t="shared" si="0"/>
        <v>7678</v>
      </c>
      <c r="D6" s="654">
        <f t="shared" si="0"/>
        <v>6924</v>
      </c>
      <c r="E6" s="654">
        <f t="shared" si="0"/>
        <v>699</v>
      </c>
      <c r="F6" s="654">
        <f t="shared" si="0"/>
        <v>158715</v>
      </c>
      <c r="G6" s="652">
        <f t="shared" si="0"/>
        <v>18420</v>
      </c>
      <c r="H6" s="5"/>
    </row>
    <row r="7" spans="1:8" s="12" customFormat="1" ht="18" customHeight="1">
      <c r="A7" s="774"/>
      <c r="B7" s="775"/>
      <c r="C7" s="775"/>
      <c r="D7" s="775"/>
      <c r="E7" s="775"/>
      <c r="F7" s="775"/>
      <c r="G7" s="776"/>
      <c r="H7" s="5"/>
    </row>
    <row r="8" spans="1:8" s="12" customFormat="1" ht="18" customHeight="1">
      <c r="A8" s="710" t="s">
        <v>30</v>
      </c>
      <c r="B8" s="652">
        <v>176132</v>
      </c>
      <c r="C8" s="652">
        <v>29</v>
      </c>
      <c r="D8" s="654">
        <v>29</v>
      </c>
      <c r="E8" s="654"/>
      <c r="F8" s="654">
        <v>6</v>
      </c>
      <c r="G8" s="652">
        <v>3129</v>
      </c>
      <c r="H8" s="5"/>
    </row>
    <row r="9" spans="1:8" s="12" customFormat="1" ht="18" customHeight="1">
      <c r="A9" s="711"/>
      <c r="B9" s="673"/>
      <c r="C9" s="673"/>
      <c r="D9" s="673"/>
      <c r="E9" s="673"/>
      <c r="F9" s="673"/>
      <c r="G9" s="673"/>
      <c r="H9" s="5"/>
    </row>
    <row r="10" spans="1:8" s="12" customFormat="1" ht="18" customHeight="1">
      <c r="A10" s="712" t="s">
        <v>407</v>
      </c>
      <c r="B10" s="652">
        <v>10667</v>
      </c>
      <c r="C10" s="652">
        <v>397</v>
      </c>
      <c r="D10" s="652">
        <v>60</v>
      </c>
      <c r="E10" s="652">
        <v>337</v>
      </c>
      <c r="F10" s="652">
        <v>18883</v>
      </c>
      <c r="G10" s="652">
        <v>4034</v>
      </c>
      <c r="H10" s="5"/>
    </row>
    <row r="11" spans="1:8" s="12" customFormat="1" ht="18" customHeight="1">
      <c r="A11" s="774"/>
      <c r="B11" s="775"/>
      <c r="C11" s="775"/>
      <c r="D11" s="775"/>
      <c r="E11" s="775"/>
      <c r="F11" s="775"/>
      <c r="G11" s="776"/>
      <c r="H11" s="5"/>
    </row>
    <row r="12" spans="1:8" s="12" customFormat="1" ht="18" customHeight="1">
      <c r="A12" s="710" t="s">
        <v>408</v>
      </c>
      <c r="B12" s="652"/>
      <c r="C12" s="655"/>
      <c r="D12" s="656"/>
      <c r="E12" s="656"/>
      <c r="F12" s="656"/>
      <c r="G12" s="655"/>
      <c r="H12" s="5"/>
    </row>
    <row r="13" spans="1:8" s="12" customFormat="1" ht="18" customHeight="1">
      <c r="A13" s="710" t="s">
        <v>17</v>
      </c>
      <c r="B13" s="652"/>
      <c r="C13" s="655"/>
      <c r="D13" s="656"/>
      <c r="E13" s="656"/>
      <c r="F13" s="656"/>
      <c r="G13" s="655"/>
      <c r="H13" s="5"/>
    </row>
    <row r="14" spans="1:8" s="12" customFormat="1" ht="18" customHeight="1">
      <c r="A14" s="710" t="s">
        <v>409</v>
      </c>
      <c r="B14" s="652"/>
      <c r="C14" s="655"/>
      <c r="D14" s="656"/>
      <c r="E14" s="656"/>
      <c r="F14" s="656"/>
      <c r="G14" s="655"/>
      <c r="H14" s="5"/>
    </row>
    <row r="15" spans="1:8" s="12" customFormat="1" ht="18" customHeight="1">
      <c r="A15" s="710" t="s">
        <v>281</v>
      </c>
      <c r="B15" s="652"/>
      <c r="C15" s="655"/>
      <c r="D15" s="656"/>
      <c r="E15" s="656"/>
      <c r="F15" s="656"/>
      <c r="G15" s="655"/>
      <c r="H15" s="5"/>
    </row>
    <row r="16" spans="1:8" s="12" customFormat="1" ht="18" customHeight="1">
      <c r="A16" s="710" t="s">
        <v>410</v>
      </c>
      <c r="B16" s="652">
        <v>125</v>
      </c>
      <c r="C16" s="652">
        <v>13</v>
      </c>
      <c r="D16" s="652">
        <v>13</v>
      </c>
      <c r="E16" s="656"/>
      <c r="F16" s="656"/>
      <c r="G16" s="655"/>
      <c r="H16" s="5"/>
    </row>
    <row r="17" spans="1:8" s="12" customFormat="1" ht="18" customHeight="1">
      <c r="A17" s="712" t="s">
        <v>411</v>
      </c>
      <c r="B17" s="652">
        <v>17</v>
      </c>
      <c r="C17" s="652">
        <v>3</v>
      </c>
      <c r="D17" s="652">
        <v>1</v>
      </c>
      <c r="E17" s="652">
        <v>2</v>
      </c>
      <c r="F17" s="656"/>
      <c r="G17" s="655"/>
      <c r="H17" s="5"/>
    </row>
    <row r="18" spans="1:8" s="12" customFormat="1" ht="18" customHeight="1">
      <c r="A18" s="712" t="s">
        <v>20</v>
      </c>
      <c r="B18" s="652"/>
      <c r="C18" s="655"/>
      <c r="D18" s="656"/>
      <c r="E18" s="656"/>
      <c r="F18" s="656"/>
      <c r="G18" s="655"/>
      <c r="H18" s="5"/>
    </row>
    <row r="19" spans="1:8" s="12" customFormat="1" ht="18" customHeight="1">
      <c r="A19" s="712" t="s">
        <v>412</v>
      </c>
      <c r="B19" s="652">
        <v>193</v>
      </c>
      <c r="C19" s="655"/>
      <c r="D19" s="656"/>
      <c r="E19" s="656"/>
      <c r="F19" s="652">
        <v>76</v>
      </c>
      <c r="G19" s="652">
        <v>73</v>
      </c>
      <c r="H19" s="5"/>
    </row>
    <row r="20" spans="1:8" s="12" customFormat="1" ht="18" customHeight="1">
      <c r="A20" s="712" t="s">
        <v>21</v>
      </c>
      <c r="B20" s="652">
        <v>1</v>
      </c>
      <c r="C20" s="655"/>
      <c r="D20" s="656"/>
      <c r="E20" s="656"/>
      <c r="F20" s="656"/>
      <c r="G20" s="655"/>
      <c r="H20" s="5"/>
    </row>
    <row r="21" spans="1:8" s="12" customFormat="1" ht="18" customHeight="1">
      <c r="A21" s="712" t="s">
        <v>22</v>
      </c>
      <c r="B21" s="652"/>
      <c r="C21" s="655"/>
      <c r="D21" s="656"/>
      <c r="E21" s="656"/>
      <c r="F21" s="656"/>
      <c r="G21" s="655"/>
      <c r="H21" s="5"/>
    </row>
    <row r="22" spans="1:8" s="12" customFormat="1" ht="18" customHeight="1">
      <c r="A22" s="712" t="s">
        <v>23</v>
      </c>
      <c r="B22" s="652">
        <v>10</v>
      </c>
      <c r="C22" s="652">
        <v>10</v>
      </c>
      <c r="D22" s="652">
        <v>10</v>
      </c>
      <c r="E22" s="656"/>
      <c r="F22" s="656"/>
      <c r="G22" s="655"/>
      <c r="H22" s="5"/>
    </row>
    <row r="23" spans="1:8" s="12" customFormat="1" ht="18" customHeight="1">
      <c r="A23" s="712" t="s">
        <v>24</v>
      </c>
      <c r="B23" s="652">
        <v>2</v>
      </c>
      <c r="C23" s="655"/>
      <c r="D23" s="656"/>
      <c r="E23" s="656"/>
      <c r="F23" s="656"/>
      <c r="G23" s="655"/>
      <c r="H23" s="5"/>
    </row>
    <row r="24" spans="1:8" s="12" customFormat="1" ht="18" customHeight="1">
      <c r="A24" s="712" t="s">
        <v>284</v>
      </c>
      <c r="B24" s="652"/>
      <c r="C24" s="655"/>
      <c r="D24" s="656"/>
      <c r="E24" s="656"/>
      <c r="F24" s="656"/>
      <c r="G24" s="655"/>
      <c r="H24" s="5"/>
    </row>
    <row r="25" spans="1:8" s="12" customFormat="1" ht="18" customHeight="1">
      <c r="A25" s="712" t="s">
        <v>413</v>
      </c>
      <c r="B25" s="652">
        <v>1</v>
      </c>
      <c r="C25" s="655"/>
      <c r="D25" s="656"/>
      <c r="E25" s="656"/>
      <c r="F25" s="656"/>
      <c r="G25" s="655"/>
      <c r="H25" s="5"/>
    </row>
    <row r="26" spans="1:8" s="12" customFormat="1" ht="18" customHeight="1">
      <c r="A26" s="712" t="s">
        <v>26</v>
      </c>
      <c r="B26" s="652"/>
      <c r="C26" s="655"/>
      <c r="D26" s="656"/>
      <c r="E26" s="656"/>
      <c r="F26" s="656"/>
      <c r="G26" s="655"/>
      <c r="H26" s="5"/>
    </row>
    <row r="27" spans="1:8" s="12" customFormat="1" ht="18" customHeight="1">
      <c r="A27" s="712" t="s">
        <v>27</v>
      </c>
      <c r="B27" s="652">
        <v>22</v>
      </c>
      <c r="C27" s="652">
        <v>9</v>
      </c>
      <c r="D27" s="652">
        <v>9</v>
      </c>
      <c r="E27" s="652"/>
      <c r="F27" s="652"/>
      <c r="G27" s="652">
        <v>27</v>
      </c>
      <c r="H27" s="5"/>
    </row>
    <row r="28" spans="1:8" s="12" customFormat="1" ht="18" customHeight="1">
      <c r="A28" s="712" t="s">
        <v>28</v>
      </c>
      <c r="B28" s="652"/>
      <c r="C28" s="655"/>
      <c r="D28" s="656"/>
      <c r="E28" s="656"/>
      <c r="F28" s="656"/>
      <c r="G28" s="655"/>
      <c r="H28" s="5"/>
    </row>
    <row r="29" spans="1:8" s="12" customFormat="1" ht="18" customHeight="1">
      <c r="A29" s="712" t="s">
        <v>38</v>
      </c>
      <c r="B29" s="655"/>
      <c r="C29" s="655"/>
      <c r="D29" s="656"/>
      <c r="E29" s="656"/>
      <c r="F29" s="656"/>
      <c r="G29" s="655"/>
      <c r="H29" s="5"/>
    </row>
    <row r="30" spans="1:8" s="12" customFormat="1" ht="18" customHeight="1">
      <c r="A30" s="712" t="s">
        <v>25</v>
      </c>
      <c r="B30" s="655"/>
      <c r="C30" s="655"/>
      <c r="D30" s="656"/>
      <c r="E30" s="656"/>
      <c r="F30" s="656"/>
      <c r="G30" s="655"/>
      <c r="H30" s="5"/>
    </row>
    <row r="31" spans="1:8" s="12" customFormat="1" ht="18" customHeight="1">
      <c r="A31" s="710" t="s">
        <v>414</v>
      </c>
      <c r="B31" s="652">
        <f t="shared" ref="B31:G31" si="1">SUM(B12:B30)</f>
        <v>371</v>
      </c>
      <c r="C31" s="652">
        <f t="shared" si="1"/>
        <v>35</v>
      </c>
      <c r="D31" s="654">
        <f t="shared" si="1"/>
        <v>33</v>
      </c>
      <c r="E31" s="654">
        <f t="shared" si="1"/>
        <v>2</v>
      </c>
      <c r="F31" s="654">
        <f t="shared" si="1"/>
        <v>76</v>
      </c>
      <c r="G31" s="652">
        <f t="shared" si="1"/>
        <v>100</v>
      </c>
      <c r="H31" s="5"/>
    </row>
    <row r="32" spans="1:8" s="12" customFormat="1" ht="18" customHeight="1">
      <c r="A32" s="774"/>
      <c r="B32" s="775"/>
      <c r="C32" s="775"/>
      <c r="D32" s="775"/>
      <c r="E32" s="775"/>
      <c r="F32" s="775"/>
      <c r="G32" s="776"/>
      <c r="H32" s="5"/>
    </row>
    <row r="33" spans="1:8" s="12" customFormat="1" ht="18" customHeight="1">
      <c r="A33" s="710" t="s">
        <v>40</v>
      </c>
      <c r="B33" s="652">
        <v>32</v>
      </c>
      <c r="C33" s="652"/>
      <c r="D33" s="654"/>
      <c r="E33" s="654"/>
      <c r="F33" s="654"/>
      <c r="G33" s="652">
        <v>21</v>
      </c>
      <c r="H33" s="5"/>
    </row>
    <row r="34" spans="1:8" s="12" customFormat="1" ht="18" customHeight="1">
      <c r="A34" s="710" t="s">
        <v>415</v>
      </c>
      <c r="B34" s="652"/>
      <c r="C34" s="652"/>
      <c r="D34" s="654"/>
      <c r="E34" s="654"/>
      <c r="F34" s="654"/>
      <c r="G34" s="652"/>
      <c r="H34" s="5"/>
    </row>
    <row r="35" spans="1:8" s="12" customFormat="1" ht="18" customHeight="1">
      <c r="A35" s="710" t="s">
        <v>289</v>
      </c>
      <c r="B35" s="652"/>
      <c r="C35" s="652"/>
      <c r="D35" s="654"/>
      <c r="E35" s="654"/>
      <c r="F35" s="654"/>
      <c r="G35" s="652"/>
      <c r="H35" s="5"/>
    </row>
    <row r="36" spans="1:8" s="12" customFormat="1" ht="18" customHeight="1">
      <c r="A36" s="710" t="s">
        <v>43</v>
      </c>
      <c r="B36" s="652"/>
      <c r="C36" s="652"/>
      <c r="D36" s="654"/>
      <c r="E36" s="654"/>
      <c r="F36" s="654"/>
      <c r="G36" s="652"/>
      <c r="H36" s="5"/>
    </row>
    <row r="37" spans="1:8" s="12" customFormat="1" ht="18" customHeight="1">
      <c r="A37" s="710" t="s">
        <v>44</v>
      </c>
      <c r="B37" s="652"/>
      <c r="C37" s="652"/>
      <c r="D37" s="654"/>
      <c r="E37" s="654"/>
      <c r="F37" s="654"/>
      <c r="G37" s="652"/>
      <c r="H37" s="5"/>
    </row>
    <row r="38" spans="1:8" s="12" customFormat="1" ht="18" customHeight="1">
      <c r="A38" s="710" t="s">
        <v>416</v>
      </c>
      <c r="B38" s="652"/>
      <c r="C38" s="652"/>
      <c r="D38" s="654"/>
      <c r="E38" s="654"/>
      <c r="F38" s="654"/>
      <c r="G38" s="652"/>
      <c r="H38" s="5"/>
    </row>
    <row r="39" spans="1:8" s="12" customFormat="1" ht="18" customHeight="1">
      <c r="A39" s="710" t="s">
        <v>417</v>
      </c>
      <c r="B39" s="652"/>
      <c r="C39" s="652"/>
      <c r="D39" s="654"/>
      <c r="E39" s="654"/>
      <c r="F39" s="654"/>
      <c r="G39" s="652"/>
      <c r="H39" s="5"/>
    </row>
    <row r="40" spans="1:8" s="12" customFormat="1" ht="18" customHeight="1">
      <c r="A40" s="710" t="s">
        <v>293</v>
      </c>
      <c r="B40" s="652"/>
      <c r="C40" s="652"/>
      <c r="D40" s="654"/>
      <c r="E40" s="654"/>
      <c r="F40" s="654"/>
      <c r="G40" s="652"/>
      <c r="H40" s="5"/>
    </row>
    <row r="41" spans="1:8" s="12" customFormat="1" ht="18" customHeight="1">
      <c r="A41" s="710" t="s">
        <v>49</v>
      </c>
      <c r="B41" s="652"/>
      <c r="C41" s="652"/>
      <c r="D41" s="654"/>
      <c r="E41" s="654"/>
      <c r="F41" s="654"/>
      <c r="G41" s="652"/>
      <c r="H41" s="5"/>
    </row>
    <row r="42" spans="1:8" s="12" customFormat="1" ht="18" customHeight="1">
      <c r="A42" s="710" t="s">
        <v>418</v>
      </c>
      <c r="B42" s="652"/>
      <c r="C42" s="652"/>
      <c r="D42" s="654"/>
      <c r="E42" s="654"/>
      <c r="F42" s="654"/>
      <c r="G42" s="652"/>
      <c r="H42" s="5"/>
    </row>
    <row r="43" spans="1:8" s="12" customFormat="1" ht="18" customHeight="1">
      <c r="A43" s="710" t="s">
        <v>419</v>
      </c>
      <c r="B43" s="652"/>
      <c r="C43" s="652"/>
      <c r="D43" s="654"/>
      <c r="E43" s="654"/>
      <c r="F43" s="654"/>
      <c r="G43" s="652"/>
      <c r="H43" s="5"/>
    </row>
    <row r="44" spans="1:8" s="12" customFormat="1" ht="18" customHeight="1">
      <c r="A44" s="710" t="s">
        <v>52</v>
      </c>
      <c r="B44" s="652">
        <v>3</v>
      </c>
      <c r="C44" s="652"/>
      <c r="D44" s="654"/>
      <c r="E44" s="654"/>
      <c r="F44" s="654"/>
      <c r="G44" s="652"/>
      <c r="H44" s="5"/>
    </row>
    <row r="45" spans="1:8" s="12" customFormat="1" ht="18" customHeight="1">
      <c r="A45" s="710" t="s">
        <v>420</v>
      </c>
      <c r="B45" s="652">
        <v>32</v>
      </c>
      <c r="C45" s="652"/>
      <c r="D45" s="654"/>
      <c r="E45" s="654"/>
      <c r="F45" s="654"/>
      <c r="G45" s="652"/>
      <c r="H45" s="5"/>
    </row>
    <row r="46" spans="1:8" s="12" customFormat="1" ht="18" customHeight="1">
      <c r="A46" s="710" t="s">
        <v>421</v>
      </c>
      <c r="B46" s="652">
        <f t="shared" ref="B46:G46" si="2">SUM(B33:B45)</f>
        <v>67</v>
      </c>
      <c r="C46" s="652">
        <f t="shared" si="2"/>
        <v>0</v>
      </c>
      <c r="D46" s="654">
        <f t="shared" si="2"/>
        <v>0</v>
      </c>
      <c r="E46" s="654">
        <f t="shared" si="2"/>
        <v>0</v>
      </c>
      <c r="F46" s="654">
        <f t="shared" si="2"/>
        <v>0</v>
      </c>
      <c r="G46" s="652">
        <f t="shared" si="2"/>
        <v>21</v>
      </c>
      <c r="H46" s="5"/>
    </row>
    <row r="47" spans="1:8" s="12" customFormat="1" ht="18" customHeight="1">
      <c r="A47" s="774"/>
      <c r="B47" s="775"/>
      <c r="C47" s="775"/>
      <c r="D47" s="775"/>
      <c r="E47" s="775"/>
      <c r="F47" s="775"/>
      <c r="G47" s="776"/>
      <c r="H47" s="5"/>
    </row>
    <row r="48" spans="1:8" s="12" customFormat="1" ht="18" customHeight="1">
      <c r="A48" s="710" t="s">
        <v>298</v>
      </c>
      <c r="B48" s="652">
        <v>6376</v>
      </c>
      <c r="C48" s="657">
        <v>387</v>
      </c>
      <c r="D48" s="657">
        <v>387</v>
      </c>
      <c r="E48" s="657">
        <v>0</v>
      </c>
      <c r="F48" s="657">
        <v>15184</v>
      </c>
      <c r="G48" s="657">
        <v>7217</v>
      </c>
      <c r="H48" s="5"/>
    </row>
    <row r="49" spans="1:8" s="12" customFormat="1" ht="18" customHeight="1">
      <c r="A49" s="774"/>
      <c r="B49" s="775"/>
      <c r="C49" s="775"/>
      <c r="D49" s="775"/>
      <c r="E49" s="775"/>
      <c r="F49" s="775"/>
      <c r="G49" s="776"/>
      <c r="H49" s="5"/>
    </row>
    <row r="50" spans="1:8" ht="18" customHeight="1">
      <c r="A50" s="713" t="s">
        <v>422</v>
      </c>
      <c r="B50" s="659"/>
      <c r="C50" s="657"/>
      <c r="D50" s="657"/>
      <c r="E50" s="657"/>
      <c r="F50" s="657"/>
      <c r="G50" s="657"/>
    </row>
    <row r="51" spans="1:8" s="127" customFormat="1" ht="18" customHeight="1">
      <c r="A51" s="713" t="s">
        <v>423</v>
      </c>
      <c r="B51" s="659"/>
      <c r="C51" s="657"/>
      <c r="D51" s="657"/>
      <c r="E51" s="657"/>
      <c r="F51" s="657"/>
      <c r="G51" s="657"/>
    </row>
    <row r="52" spans="1:8" ht="18" customHeight="1">
      <c r="A52" s="713" t="s">
        <v>58</v>
      </c>
      <c r="B52" s="659">
        <v>11</v>
      </c>
      <c r="C52" s="657"/>
      <c r="D52" s="657"/>
      <c r="E52" s="657"/>
      <c r="F52" s="657"/>
      <c r="G52" s="657"/>
    </row>
    <row r="53" spans="1:8" ht="18" customHeight="1">
      <c r="A53" s="713" t="s">
        <v>424</v>
      </c>
      <c r="B53" s="659"/>
      <c r="C53" s="657"/>
      <c r="D53" s="657"/>
      <c r="E53" s="657"/>
      <c r="F53" s="657"/>
      <c r="G53" s="657"/>
    </row>
    <row r="54" spans="1:8" ht="18" customHeight="1">
      <c r="A54" s="713" t="s">
        <v>425</v>
      </c>
      <c r="B54" s="659"/>
      <c r="C54" s="657"/>
      <c r="D54" s="657"/>
      <c r="E54" s="657"/>
      <c r="F54" s="657"/>
      <c r="G54" s="657"/>
    </row>
    <row r="55" spans="1:8" ht="18" customHeight="1">
      <c r="A55" s="713" t="s">
        <v>426</v>
      </c>
      <c r="B55" s="658">
        <v>19</v>
      </c>
      <c r="C55" s="657"/>
      <c r="D55" s="657"/>
      <c r="E55" s="657"/>
      <c r="F55" s="657"/>
      <c r="G55" s="657"/>
    </row>
    <row r="56" spans="1:8" ht="18" customHeight="1">
      <c r="A56" s="713" t="s">
        <v>427</v>
      </c>
      <c r="B56" s="658"/>
      <c r="C56" s="657"/>
      <c r="D56" s="657"/>
      <c r="E56" s="657"/>
      <c r="F56" s="657"/>
      <c r="G56" s="657"/>
    </row>
    <row r="57" spans="1:8" ht="18" customHeight="1">
      <c r="A57" s="713" t="s">
        <v>428</v>
      </c>
      <c r="B57" s="658">
        <v>27</v>
      </c>
      <c r="C57" s="657"/>
      <c r="D57" s="657"/>
      <c r="E57" s="657"/>
      <c r="F57" s="657"/>
      <c r="G57" s="657"/>
    </row>
    <row r="58" spans="1:8" ht="18" customHeight="1">
      <c r="A58" s="713" t="s">
        <v>429</v>
      </c>
      <c r="B58" s="658">
        <v>38</v>
      </c>
      <c r="C58" s="657">
        <v>3</v>
      </c>
      <c r="D58" s="657">
        <v>3</v>
      </c>
      <c r="E58" s="657"/>
      <c r="F58" s="657"/>
      <c r="G58" s="657"/>
    </row>
    <row r="59" spans="1:8" ht="18" customHeight="1">
      <c r="A59" s="713" t="s">
        <v>430</v>
      </c>
      <c r="B59" s="658"/>
      <c r="C59" s="657"/>
      <c r="D59" s="657"/>
      <c r="E59" s="657"/>
      <c r="F59" s="657"/>
      <c r="G59" s="657"/>
    </row>
    <row r="60" spans="1:8" ht="18" customHeight="1">
      <c r="A60" s="713" t="s">
        <v>431</v>
      </c>
      <c r="B60" s="658">
        <v>60</v>
      </c>
      <c r="C60" s="657">
        <v>1</v>
      </c>
      <c r="D60" s="657">
        <v>1</v>
      </c>
      <c r="E60" s="657"/>
      <c r="F60" s="657"/>
      <c r="G60" s="657"/>
    </row>
    <row r="61" spans="1:8" ht="18" customHeight="1">
      <c r="A61" s="713" t="s">
        <v>432</v>
      </c>
      <c r="B61" s="658"/>
      <c r="C61" s="657"/>
      <c r="D61" s="657"/>
      <c r="E61" s="657"/>
      <c r="F61" s="657"/>
      <c r="G61" s="657"/>
    </row>
    <row r="62" spans="1:8" ht="18" customHeight="1">
      <c r="A62" s="713" t="s">
        <v>433</v>
      </c>
      <c r="B62" s="658"/>
      <c r="C62" s="657"/>
      <c r="D62" s="657"/>
      <c r="E62" s="657"/>
      <c r="F62" s="657"/>
      <c r="G62" s="657"/>
    </row>
    <row r="63" spans="1:8" ht="18" customHeight="1">
      <c r="A63" s="713" t="s">
        <v>434</v>
      </c>
      <c r="B63" s="658"/>
      <c r="C63" s="657"/>
      <c r="D63" s="657"/>
      <c r="E63" s="657"/>
      <c r="F63" s="657"/>
      <c r="G63" s="657"/>
    </row>
    <row r="64" spans="1:8" ht="18" customHeight="1">
      <c r="A64" s="713" t="s">
        <v>435</v>
      </c>
      <c r="B64" s="658">
        <v>7</v>
      </c>
      <c r="C64" s="657"/>
      <c r="D64" s="657"/>
      <c r="E64" s="657"/>
      <c r="F64" s="657"/>
      <c r="G64" s="657"/>
    </row>
    <row r="65" spans="1:7" ht="18" customHeight="1">
      <c r="A65" s="710" t="s">
        <v>436</v>
      </c>
      <c r="B65" s="653">
        <f t="shared" ref="B65:G65" si="3">SUM(B50:B64)</f>
        <v>162</v>
      </c>
      <c r="C65" s="652">
        <f t="shared" si="3"/>
        <v>4</v>
      </c>
      <c r="D65" s="652">
        <f t="shared" si="3"/>
        <v>4</v>
      </c>
      <c r="E65" s="652">
        <f t="shared" si="3"/>
        <v>0</v>
      </c>
      <c r="F65" s="652">
        <f t="shared" si="3"/>
        <v>0</v>
      </c>
      <c r="G65" s="652">
        <f t="shared" si="3"/>
        <v>0</v>
      </c>
    </row>
    <row r="66" spans="1:7" ht="18" customHeight="1">
      <c r="A66" s="774"/>
      <c r="B66" s="775"/>
      <c r="C66" s="775"/>
      <c r="D66" s="775"/>
      <c r="E66" s="775"/>
      <c r="F66" s="775"/>
      <c r="G66" s="776"/>
    </row>
    <row r="67" spans="1:7" ht="18" customHeight="1">
      <c r="A67" s="710" t="s">
        <v>308</v>
      </c>
      <c r="B67" s="652"/>
      <c r="C67" s="652"/>
      <c r="D67" s="652"/>
      <c r="E67" s="652"/>
      <c r="F67" s="652"/>
      <c r="G67" s="652"/>
    </row>
    <row r="68" spans="1:7" ht="18" customHeight="1">
      <c r="A68" s="710" t="s">
        <v>73</v>
      </c>
      <c r="B68" s="652"/>
      <c r="C68" s="652"/>
      <c r="D68" s="652"/>
      <c r="E68" s="652"/>
      <c r="F68" s="652"/>
      <c r="G68" s="652"/>
    </row>
    <row r="69" spans="1:7" ht="18" customHeight="1">
      <c r="A69" s="710" t="s">
        <v>309</v>
      </c>
      <c r="B69" s="652"/>
      <c r="C69" s="652"/>
      <c r="D69" s="652"/>
      <c r="E69" s="652"/>
      <c r="F69" s="652"/>
      <c r="G69" s="652"/>
    </row>
    <row r="70" spans="1:7" ht="18" customHeight="1">
      <c r="A70" s="710" t="s">
        <v>310</v>
      </c>
      <c r="B70" s="660"/>
      <c r="C70" s="652"/>
      <c r="D70" s="652"/>
      <c r="E70" s="652"/>
      <c r="F70" s="652"/>
      <c r="G70" s="652"/>
    </row>
    <row r="71" spans="1:7" ht="18" customHeight="1">
      <c r="A71" s="710" t="s">
        <v>311</v>
      </c>
      <c r="B71" s="660">
        <v>56</v>
      </c>
      <c r="C71" s="661">
        <v>50</v>
      </c>
      <c r="D71" s="661"/>
      <c r="E71" s="661"/>
      <c r="F71" s="661"/>
      <c r="G71" s="661">
        <v>13</v>
      </c>
    </row>
    <row r="72" spans="1:7" ht="18" customHeight="1">
      <c r="A72" s="710" t="s">
        <v>77</v>
      </c>
      <c r="B72" s="652">
        <v>210</v>
      </c>
      <c r="C72" s="652">
        <v>23</v>
      </c>
      <c r="D72" s="652">
        <v>23</v>
      </c>
      <c r="E72" s="652"/>
      <c r="F72" s="652">
        <v>354</v>
      </c>
      <c r="G72" s="652">
        <v>8</v>
      </c>
    </row>
    <row r="73" spans="1:7" ht="18" customHeight="1">
      <c r="A73" s="714" t="s">
        <v>312</v>
      </c>
      <c r="B73" s="662"/>
      <c r="C73" s="652"/>
      <c r="D73" s="652"/>
      <c r="E73" s="652"/>
      <c r="F73" s="652"/>
      <c r="G73" s="652"/>
    </row>
    <row r="74" spans="1:7" ht="18" customHeight="1">
      <c r="A74" s="710" t="s">
        <v>437</v>
      </c>
      <c r="B74" s="653">
        <v>595</v>
      </c>
      <c r="C74" s="652">
        <v>53</v>
      </c>
      <c r="D74" s="652">
        <v>53</v>
      </c>
      <c r="E74" s="652"/>
      <c r="F74" s="663">
        <v>1174</v>
      </c>
      <c r="G74" s="652">
        <v>22</v>
      </c>
    </row>
    <row r="75" spans="1:7" ht="18" customHeight="1">
      <c r="A75" s="710" t="s">
        <v>80</v>
      </c>
      <c r="B75" s="653">
        <v>228</v>
      </c>
      <c r="C75" s="652">
        <v>173</v>
      </c>
      <c r="D75" s="652">
        <v>173</v>
      </c>
      <c r="E75" s="652"/>
      <c r="F75" s="652">
        <v>603</v>
      </c>
      <c r="G75" s="652"/>
    </row>
    <row r="76" spans="1:7" ht="18" customHeight="1">
      <c r="A76" s="710" t="s">
        <v>438</v>
      </c>
      <c r="B76" s="653">
        <f>SUM(B67:B75)</f>
        <v>1089</v>
      </c>
      <c r="C76" s="652">
        <f>SUM(C67:C75)</f>
        <v>299</v>
      </c>
      <c r="D76" s="652">
        <f>SUM(D67:D75)</f>
        <v>249</v>
      </c>
      <c r="E76" s="652">
        <v>0</v>
      </c>
      <c r="F76" s="652">
        <f>SUM(F67:F75)</f>
        <v>2131</v>
      </c>
      <c r="G76" s="652">
        <f>SUM(G67:G75)</f>
        <v>43</v>
      </c>
    </row>
    <row r="77" spans="1:7" ht="18" customHeight="1">
      <c r="A77" s="710" t="s">
        <v>82</v>
      </c>
      <c r="B77" s="652">
        <v>5</v>
      </c>
      <c r="C77" s="652"/>
      <c r="D77" s="652"/>
      <c r="E77" s="652"/>
      <c r="F77" s="652"/>
      <c r="G77" s="652"/>
    </row>
    <row r="78" spans="1:7" ht="18" customHeight="1">
      <c r="A78" s="710" t="s">
        <v>83</v>
      </c>
      <c r="B78" s="652">
        <v>25</v>
      </c>
      <c r="C78" s="652"/>
      <c r="D78" s="652"/>
      <c r="E78" s="652"/>
      <c r="F78" s="652"/>
      <c r="G78" s="652"/>
    </row>
    <row r="79" spans="1:7" ht="18" customHeight="1">
      <c r="A79" s="710" t="s">
        <v>84</v>
      </c>
      <c r="B79" s="652">
        <v>220</v>
      </c>
      <c r="C79" s="652"/>
      <c r="D79" s="652"/>
      <c r="E79" s="652"/>
      <c r="F79" s="652"/>
      <c r="G79" s="652"/>
    </row>
    <row r="80" spans="1:7" ht="18" customHeight="1">
      <c r="A80" s="710" t="s">
        <v>85</v>
      </c>
      <c r="B80" s="652">
        <v>0</v>
      </c>
      <c r="C80" s="652"/>
      <c r="D80" s="652"/>
      <c r="E80" s="652"/>
      <c r="F80" s="652"/>
      <c r="G80" s="652"/>
    </row>
    <row r="81" spans="1:7" ht="18" customHeight="1">
      <c r="A81" s="710" t="s">
        <v>314</v>
      </c>
      <c r="B81" s="652">
        <v>1257</v>
      </c>
      <c r="C81" s="652"/>
      <c r="D81" s="652"/>
      <c r="E81" s="652"/>
      <c r="F81" s="652"/>
      <c r="G81" s="652"/>
    </row>
    <row r="82" spans="1:7" ht="18" customHeight="1">
      <c r="A82" s="710" t="s">
        <v>87</v>
      </c>
      <c r="B82" s="662">
        <v>6</v>
      </c>
      <c r="C82" s="652"/>
      <c r="D82" s="652"/>
      <c r="E82" s="652"/>
      <c r="F82" s="652"/>
      <c r="G82" s="652"/>
    </row>
    <row r="83" spans="1:7" ht="18" customHeight="1">
      <c r="A83" s="710" t="s">
        <v>315</v>
      </c>
      <c r="B83" s="652">
        <v>164</v>
      </c>
      <c r="C83" s="652"/>
      <c r="D83" s="652"/>
      <c r="E83" s="652"/>
      <c r="F83" s="652"/>
      <c r="G83" s="652"/>
    </row>
    <row r="84" spans="1:7" ht="18" customHeight="1">
      <c r="A84" s="710" t="s">
        <v>439</v>
      </c>
      <c r="B84" s="652">
        <f t="shared" ref="B84:G84" si="4">SUM(B77:B83)</f>
        <v>1677</v>
      </c>
      <c r="C84" s="652">
        <f t="shared" si="4"/>
        <v>0</v>
      </c>
      <c r="D84" s="652">
        <f t="shared" si="4"/>
        <v>0</v>
      </c>
      <c r="E84" s="652">
        <f t="shared" si="4"/>
        <v>0</v>
      </c>
      <c r="F84" s="652">
        <f t="shared" si="4"/>
        <v>0</v>
      </c>
      <c r="G84" s="652">
        <f t="shared" si="4"/>
        <v>0</v>
      </c>
    </row>
    <row r="85" spans="1:7" ht="18" customHeight="1">
      <c r="A85" s="774"/>
      <c r="B85" s="775"/>
      <c r="C85" s="775"/>
      <c r="D85" s="775"/>
      <c r="E85" s="775"/>
      <c r="F85" s="775"/>
      <c r="G85" s="776"/>
    </row>
    <row r="86" spans="1:7" ht="18" customHeight="1">
      <c r="A86" s="715" t="s">
        <v>317</v>
      </c>
      <c r="B86" s="664"/>
      <c r="C86" s="652"/>
      <c r="D86" s="652"/>
      <c r="E86" s="652"/>
      <c r="F86" s="652"/>
      <c r="G86" s="652"/>
    </row>
    <row r="87" spans="1:7" ht="18" customHeight="1">
      <c r="A87" s="715" t="s">
        <v>91</v>
      </c>
      <c r="B87" s="664"/>
      <c r="C87" s="652"/>
      <c r="D87" s="652"/>
      <c r="E87" s="652"/>
      <c r="F87" s="652"/>
      <c r="G87" s="652"/>
    </row>
    <row r="88" spans="1:7" ht="18" customHeight="1">
      <c r="A88" s="710" t="s">
        <v>92</v>
      </c>
      <c r="B88" s="664"/>
      <c r="C88" s="652"/>
      <c r="D88" s="652"/>
      <c r="E88" s="652"/>
      <c r="F88" s="652"/>
      <c r="G88" s="652"/>
    </row>
    <row r="89" spans="1:7" ht="18" customHeight="1">
      <c r="A89" s="710" t="s">
        <v>440</v>
      </c>
      <c r="B89" s="664"/>
      <c r="C89" s="652"/>
      <c r="D89" s="652"/>
      <c r="E89" s="652"/>
      <c r="F89" s="652"/>
      <c r="G89" s="652"/>
    </row>
    <row r="90" spans="1:7" ht="18" customHeight="1">
      <c r="A90" s="710" t="s">
        <v>94</v>
      </c>
      <c r="B90" s="664"/>
      <c r="C90" s="652"/>
      <c r="D90" s="652"/>
      <c r="E90" s="652"/>
      <c r="F90" s="652"/>
      <c r="G90" s="652"/>
    </row>
    <row r="91" spans="1:7" ht="18" customHeight="1">
      <c r="A91" s="710" t="s">
        <v>95</v>
      </c>
      <c r="B91" s="664"/>
      <c r="C91" s="652"/>
      <c r="D91" s="652"/>
      <c r="E91" s="652"/>
      <c r="F91" s="652"/>
      <c r="G91" s="652"/>
    </row>
    <row r="92" spans="1:7" ht="18" customHeight="1">
      <c r="A92" s="710" t="s">
        <v>319</v>
      </c>
      <c r="B92" s="652"/>
      <c r="C92" s="652"/>
      <c r="D92" s="652"/>
      <c r="E92" s="652"/>
      <c r="F92" s="652"/>
      <c r="G92" s="652"/>
    </row>
    <row r="93" spans="1:7" ht="18" customHeight="1">
      <c r="A93" s="710" t="s">
        <v>441</v>
      </c>
      <c r="B93" s="652"/>
      <c r="C93" s="652"/>
      <c r="D93" s="652"/>
      <c r="E93" s="652"/>
      <c r="F93" s="652"/>
      <c r="G93" s="652"/>
    </row>
    <row r="94" spans="1:7" ht="18" customHeight="1">
      <c r="A94" s="710" t="s">
        <v>442</v>
      </c>
      <c r="B94" s="652"/>
      <c r="C94" s="652"/>
      <c r="D94" s="652"/>
      <c r="E94" s="652"/>
      <c r="F94" s="652"/>
      <c r="G94" s="652"/>
    </row>
    <row r="95" spans="1:7" ht="18" customHeight="1">
      <c r="A95" s="710" t="s">
        <v>322</v>
      </c>
      <c r="B95" s="652">
        <v>119</v>
      </c>
      <c r="C95" s="652"/>
      <c r="D95" s="652"/>
      <c r="E95" s="652"/>
      <c r="F95" s="652">
        <v>11</v>
      </c>
      <c r="G95" s="652"/>
    </row>
    <row r="96" spans="1:7" ht="18" customHeight="1">
      <c r="A96" s="710" t="s">
        <v>100</v>
      </c>
      <c r="B96" s="652"/>
      <c r="C96" s="652"/>
      <c r="D96" s="652"/>
      <c r="E96" s="652"/>
      <c r="F96" s="652"/>
      <c r="G96" s="652"/>
    </row>
    <row r="97" spans="1:7" ht="18" customHeight="1">
      <c r="A97" s="710" t="s">
        <v>443</v>
      </c>
      <c r="B97" s="652">
        <f>SUM(B86:B96)</f>
        <v>119</v>
      </c>
      <c r="C97" s="652">
        <v>0</v>
      </c>
      <c r="D97" s="652">
        <v>0</v>
      </c>
      <c r="E97" s="652">
        <v>0</v>
      </c>
      <c r="F97" s="652">
        <f>SUM(F86:F96)</f>
        <v>11</v>
      </c>
      <c r="G97" s="652">
        <v>0</v>
      </c>
    </row>
    <row r="98" spans="1:7" ht="18" customHeight="1">
      <c r="A98" s="774"/>
      <c r="B98" s="775"/>
      <c r="C98" s="775"/>
      <c r="D98" s="775"/>
      <c r="E98" s="775"/>
      <c r="F98" s="775"/>
      <c r="G98" s="776"/>
    </row>
    <row r="99" spans="1:7" ht="18" customHeight="1">
      <c r="A99" s="710" t="s">
        <v>444</v>
      </c>
      <c r="B99" s="652"/>
      <c r="C99" s="652"/>
      <c r="D99" s="652"/>
      <c r="E99" s="652"/>
      <c r="F99" s="652"/>
      <c r="G99" s="652"/>
    </row>
    <row r="100" spans="1:7" ht="18" customHeight="1">
      <c r="A100" s="710" t="s">
        <v>103</v>
      </c>
      <c r="B100" s="652">
        <v>478</v>
      </c>
      <c r="C100" s="652">
        <v>91</v>
      </c>
      <c r="D100" s="652">
        <v>91</v>
      </c>
      <c r="E100" s="652">
        <v>0</v>
      </c>
      <c r="F100" s="663">
        <v>1561</v>
      </c>
      <c r="G100" s="652">
        <v>7</v>
      </c>
    </row>
    <row r="101" spans="1:7" ht="18" customHeight="1">
      <c r="A101" s="710" t="s">
        <v>325</v>
      </c>
      <c r="B101" s="652">
        <v>26</v>
      </c>
      <c r="C101" s="652">
        <v>6</v>
      </c>
      <c r="D101" s="652">
        <v>1</v>
      </c>
      <c r="E101" s="652">
        <v>5</v>
      </c>
      <c r="F101" s="652">
        <v>35</v>
      </c>
      <c r="G101" s="652">
        <v>0</v>
      </c>
    </row>
    <row r="102" spans="1:7" ht="18" customHeight="1">
      <c r="A102" s="710" t="s">
        <v>105</v>
      </c>
      <c r="B102" s="652">
        <v>214</v>
      </c>
      <c r="C102" s="652"/>
      <c r="D102" s="652"/>
      <c r="E102" s="652"/>
      <c r="F102" s="652"/>
      <c r="G102" s="652"/>
    </row>
    <row r="103" spans="1:7" ht="18" customHeight="1">
      <c r="A103" s="712" t="s">
        <v>326</v>
      </c>
      <c r="B103" s="654"/>
      <c r="C103" s="652"/>
      <c r="D103" s="652"/>
      <c r="E103" s="652"/>
      <c r="F103" s="652"/>
      <c r="G103" s="652"/>
    </row>
    <row r="104" spans="1:7" ht="18" customHeight="1">
      <c r="A104" s="712" t="s">
        <v>328</v>
      </c>
      <c r="B104" s="654"/>
      <c r="C104" s="652"/>
      <c r="D104" s="652"/>
      <c r="E104" s="652"/>
      <c r="F104" s="652"/>
      <c r="G104" s="652"/>
    </row>
    <row r="105" spans="1:7" ht="18" customHeight="1">
      <c r="A105" s="712" t="s">
        <v>108</v>
      </c>
      <c r="B105" s="654"/>
      <c r="C105" s="652"/>
      <c r="D105" s="652"/>
      <c r="E105" s="652"/>
      <c r="F105" s="652"/>
      <c r="G105" s="652"/>
    </row>
    <row r="106" spans="1:7" ht="18" customHeight="1">
      <c r="A106" s="712" t="s">
        <v>109</v>
      </c>
      <c r="B106" s="652"/>
      <c r="C106" s="652"/>
      <c r="D106" s="652"/>
      <c r="E106" s="652"/>
      <c r="F106" s="652"/>
      <c r="G106" s="652"/>
    </row>
    <row r="107" spans="1:7" ht="18" customHeight="1">
      <c r="A107" s="710" t="s">
        <v>110</v>
      </c>
      <c r="B107" s="652"/>
      <c r="C107" s="652"/>
      <c r="D107" s="652"/>
      <c r="E107" s="652"/>
      <c r="F107" s="652"/>
      <c r="G107" s="652"/>
    </row>
    <row r="108" spans="1:7" ht="18" customHeight="1">
      <c r="A108" s="712" t="s">
        <v>111</v>
      </c>
      <c r="B108" s="660">
        <v>13</v>
      </c>
      <c r="C108" s="652"/>
      <c r="D108" s="652"/>
      <c r="E108" s="652"/>
      <c r="F108" s="652"/>
      <c r="G108" s="652"/>
    </row>
    <row r="109" spans="1:7" ht="18" customHeight="1">
      <c r="A109" s="710" t="s">
        <v>445</v>
      </c>
      <c r="B109" s="652">
        <f>SUM(B99:B108)</f>
        <v>731</v>
      </c>
      <c r="C109" s="652">
        <f>SUM(C99:C108)</f>
        <v>97</v>
      </c>
      <c r="D109" s="652">
        <f>SUM(D100:D108)</f>
        <v>92</v>
      </c>
      <c r="E109" s="652">
        <f>SUM(E99:E108)</f>
        <v>5</v>
      </c>
      <c r="F109" s="652">
        <f>SUM(F99:F108)</f>
        <v>1596</v>
      </c>
      <c r="G109" s="652">
        <f>SUM(G99:G108)</f>
        <v>7</v>
      </c>
    </row>
    <row r="110" spans="1:7" ht="18" customHeight="1">
      <c r="A110" s="774"/>
      <c r="B110" s="775"/>
      <c r="C110" s="775"/>
      <c r="D110" s="775"/>
      <c r="E110" s="775"/>
      <c r="F110" s="775"/>
      <c r="G110" s="776"/>
    </row>
    <row r="111" spans="1:7" ht="18" customHeight="1">
      <c r="A111" s="710" t="s">
        <v>113</v>
      </c>
      <c r="B111" s="652">
        <v>6</v>
      </c>
      <c r="C111" s="652"/>
      <c r="D111" s="652"/>
      <c r="E111" s="652"/>
      <c r="F111" s="652">
        <v>43</v>
      </c>
      <c r="G111" s="652"/>
    </row>
    <row r="112" spans="1:7" ht="18" customHeight="1">
      <c r="A112" s="710" t="s">
        <v>114</v>
      </c>
      <c r="B112" s="652"/>
      <c r="C112" s="652"/>
      <c r="D112" s="652"/>
      <c r="E112" s="652"/>
      <c r="F112" s="652"/>
      <c r="G112" s="652"/>
    </row>
    <row r="113" spans="1:7" ht="18" customHeight="1">
      <c r="A113" s="710" t="s">
        <v>115</v>
      </c>
      <c r="B113" s="652">
        <v>54</v>
      </c>
      <c r="C113" s="652">
        <v>13</v>
      </c>
      <c r="D113" s="652">
        <v>13</v>
      </c>
      <c r="E113" s="652"/>
      <c r="F113" s="652">
        <v>46</v>
      </c>
      <c r="G113" s="652"/>
    </row>
    <row r="114" spans="1:7" ht="18" customHeight="1">
      <c r="A114" s="710" t="s">
        <v>116</v>
      </c>
      <c r="B114" s="652"/>
      <c r="C114" s="652"/>
      <c r="D114" s="652"/>
      <c r="E114" s="652"/>
      <c r="F114" s="652"/>
      <c r="G114" s="652"/>
    </row>
    <row r="115" spans="1:7" ht="18" customHeight="1">
      <c r="A115" s="710" t="s">
        <v>117</v>
      </c>
      <c r="B115" s="652"/>
      <c r="C115" s="652"/>
      <c r="D115" s="652"/>
      <c r="E115" s="652"/>
      <c r="F115" s="652"/>
      <c r="G115" s="652"/>
    </row>
    <row r="116" spans="1:7" ht="18" customHeight="1">
      <c r="A116" s="710" t="s">
        <v>118</v>
      </c>
      <c r="B116" s="652">
        <v>1</v>
      </c>
      <c r="C116" s="652"/>
      <c r="D116" s="652"/>
      <c r="E116" s="652"/>
      <c r="F116" s="652"/>
      <c r="G116" s="652"/>
    </row>
    <row r="117" spans="1:7" ht="18" customHeight="1">
      <c r="A117" s="710" t="s">
        <v>119</v>
      </c>
      <c r="B117" s="652"/>
      <c r="C117" s="652"/>
      <c r="D117" s="652"/>
      <c r="E117" s="652"/>
      <c r="F117" s="652"/>
      <c r="G117" s="652"/>
    </row>
    <row r="118" spans="1:7" ht="18" customHeight="1">
      <c r="A118" s="710" t="s">
        <v>329</v>
      </c>
      <c r="B118" s="652"/>
      <c r="C118" s="652"/>
      <c r="D118" s="652"/>
      <c r="E118" s="652"/>
      <c r="F118" s="652"/>
      <c r="G118" s="652"/>
    </row>
    <row r="119" spans="1:7" ht="18" customHeight="1">
      <c r="A119" s="710" t="s">
        <v>121</v>
      </c>
      <c r="B119" s="652"/>
      <c r="C119" s="652"/>
      <c r="D119" s="652"/>
      <c r="E119" s="652"/>
      <c r="F119" s="652"/>
      <c r="G119" s="652"/>
    </row>
    <row r="120" spans="1:7" ht="18" customHeight="1">
      <c r="A120" s="710" t="s">
        <v>122</v>
      </c>
      <c r="B120" s="652"/>
      <c r="C120" s="652"/>
      <c r="D120" s="652"/>
      <c r="E120" s="652"/>
      <c r="F120" s="652"/>
      <c r="G120" s="652"/>
    </row>
    <row r="121" spans="1:7" ht="18" customHeight="1">
      <c r="A121" s="710" t="s">
        <v>124</v>
      </c>
      <c r="B121" s="652">
        <v>50</v>
      </c>
      <c r="C121" s="652"/>
      <c r="D121" s="652"/>
      <c r="E121" s="652"/>
      <c r="F121" s="652"/>
      <c r="G121" s="652">
        <v>31</v>
      </c>
    </row>
    <row r="122" spans="1:7" ht="18" customHeight="1">
      <c r="A122" s="710" t="s">
        <v>446</v>
      </c>
      <c r="B122" s="652">
        <v>19</v>
      </c>
      <c r="C122" s="652"/>
      <c r="D122" s="652"/>
      <c r="E122" s="652"/>
      <c r="F122" s="652"/>
      <c r="G122" s="652"/>
    </row>
    <row r="123" spans="1:7" ht="18" customHeight="1">
      <c r="A123" s="710" t="s">
        <v>125</v>
      </c>
      <c r="B123" s="665">
        <v>9095</v>
      </c>
      <c r="C123" s="666">
        <v>2</v>
      </c>
      <c r="D123" s="666">
        <v>1</v>
      </c>
      <c r="E123" s="666">
        <v>1</v>
      </c>
      <c r="F123" s="666">
        <v>156</v>
      </c>
      <c r="G123" s="652"/>
    </row>
    <row r="124" spans="1:7" ht="18" customHeight="1">
      <c r="A124" s="710" t="s">
        <v>126</v>
      </c>
      <c r="B124" s="652">
        <v>2</v>
      </c>
      <c r="C124" s="652"/>
      <c r="D124" s="652"/>
      <c r="E124" s="652"/>
      <c r="F124" s="652"/>
      <c r="G124" s="652"/>
    </row>
    <row r="125" spans="1:7" ht="18" customHeight="1">
      <c r="A125" s="710" t="s">
        <v>447</v>
      </c>
      <c r="B125" s="652">
        <f t="shared" ref="B125:G125" si="5">SUM(B111:B124)</f>
        <v>9227</v>
      </c>
      <c r="C125" s="652">
        <f t="shared" si="5"/>
        <v>15</v>
      </c>
      <c r="D125" s="652">
        <f t="shared" si="5"/>
        <v>14</v>
      </c>
      <c r="E125" s="652">
        <f t="shared" si="5"/>
        <v>1</v>
      </c>
      <c r="F125" s="652">
        <f t="shared" si="5"/>
        <v>245</v>
      </c>
      <c r="G125" s="652">
        <f t="shared" si="5"/>
        <v>31</v>
      </c>
    </row>
    <row r="126" spans="1:7" ht="18" customHeight="1">
      <c r="A126" s="774"/>
      <c r="B126" s="775"/>
      <c r="C126" s="775"/>
      <c r="D126" s="775"/>
      <c r="E126" s="775"/>
      <c r="F126" s="775"/>
      <c r="G126" s="776"/>
    </row>
    <row r="127" spans="1:7" ht="18" customHeight="1">
      <c r="A127" s="710" t="s">
        <v>146</v>
      </c>
      <c r="B127" s="652">
        <v>32162</v>
      </c>
      <c r="C127" s="652">
        <v>5797</v>
      </c>
      <c r="D127" s="652">
        <v>5612</v>
      </c>
      <c r="E127" s="652">
        <v>185</v>
      </c>
      <c r="F127" s="652">
        <v>88324</v>
      </c>
      <c r="G127" s="652">
        <v>1713</v>
      </c>
    </row>
    <row r="128" spans="1:7" ht="18" customHeight="1">
      <c r="A128" s="774"/>
      <c r="B128" s="775"/>
      <c r="C128" s="775"/>
      <c r="D128" s="775"/>
      <c r="E128" s="775"/>
      <c r="F128" s="775"/>
      <c r="G128" s="776"/>
    </row>
    <row r="129" spans="1:7" ht="18" customHeight="1">
      <c r="A129" s="716" t="s">
        <v>128</v>
      </c>
      <c r="B129" s="51">
        <v>1</v>
      </c>
      <c r="C129" s="652">
        <v>1</v>
      </c>
      <c r="D129" s="652">
        <v>1</v>
      </c>
      <c r="E129" s="652"/>
      <c r="F129" s="652"/>
      <c r="G129" s="652"/>
    </row>
    <row r="130" spans="1:7" ht="18" customHeight="1">
      <c r="A130" s="716" t="s">
        <v>129</v>
      </c>
      <c r="B130" s="51"/>
      <c r="C130" s="652"/>
      <c r="D130" s="652"/>
      <c r="E130" s="652"/>
      <c r="F130" s="652"/>
      <c r="G130" s="652"/>
    </row>
    <row r="131" spans="1:7" ht="18" customHeight="1">
      <c r="A131" s="716" t="s">
        <v>130</v>
      </c>
      <c r="B131" s="51"/>
      <c r="C131" s="652"/>
      <c r="D131" s="652"/>
      <c r="E131" s="652"/>
      <c r="F131" s="652"/>
      <c r="G131" s="652"/>
    </row>
    <row r="132" spans="1:7" ht="18" customHeight="1">
      <c r="A132" s="716" t="s">
        <v>131</v>
      </c>
      <c r="B132" s="51"/>
      <c r="C132" s="652"/>
      <c r="D132" s="652"/>
      <c r="E132" s="652"/>
      <c r="F132" s="652"/>
      <c r="G132" s="652"/>
    </row>
    <row r="133" spans="1:7" ht="18" customHeight="1">
      <c r="A133" s="716" t="s">
        <v>132</v>
      </c>
      <c r="B133" s="51"/>
      <c r="C133" s="652"/>
      <c r="D133" s="652"/>
      <c r="E133" s="652"/>
      <c r="F133" s="652"/>
      <c r="G133" s="652"/>
    </row>
    <row r="134" spans="1:7" ht="18" customHeight="1">
      <c r="A134" s="716" t="s">
        <v>448</v>
      </c>
      <c r="B134" s="667"/>
      <c r="C134" s="652"/>
      <c r="D134" s="652"/>
      <c r="E134" s="652"/>
      <c r="F134" s="652"/>
      <c r="G134" s="652"/>
    </row>
    <row r="135" spans="1:7" ht="18" customHeight="1">
      <c r="A135" s="716" t="s">
        <v>449</v>
      </c>
      <c r="B135" s="667"/>
      <c r="C135" s="652"/>
      <c r="D135" s="652"/>
      <c r="E135" s="652"/>
      <c r="F135" s="652"/>
      <c r="G135" s="652"/>
    </row>
    <row r="136" spans="1:7" ht="18" customHeight="1">
      <c r="A136" s="716" t="s">
        <v>135</v>
      </c>
      <c r="B136" s="667"/>
      <c r="C136" s="652"/>
      <c r="D136" s="652"/>
      <c r="E136" s="652"/>
      <c r="F136" s="652"/>
      <c r="G136" s="652"/>
    </row>
    <row r="137" spans="1:7" ht="18" customHeight="1">
      <c r="A137" s="716" t="s">
        <v>136</v>
      </c>
      <c r="B137" s="667">
        <v>120</v>
      </c>
      <c r="C137" s="652"/>
      <c r="D137" s="652"/>
      <c r="E137" s="652"/>
      <c r="F137" s="652"/>
      <c r="G137" s="652"/>
    </row>
    <row r="138" spans="1:7" ht="18" customHeight="1">
      <c r="A138" s="716" t="s">
        <v>137</v>
      </c>
      <c r="B138" s="51"/>
      <c r="C138" s="652"/>
      <c r="D138" s="652"/>
      <c r="E138" s="652"/>
      <c r="F138" s="652"/>
      <c r="G138" s="652"/>
    </row>
    <row r="139" spans="1:7" ht="18" customHeight="1">
      <c r="A139" s="716" t="s">
        <v>450</v>
      </c>
      <c r="B139" s="667"/>
      <c r="C139" s="652"/>
      <c r="D139" s="652"/>
      <c r="E139" s="652"/>
      <c r="F139" s="652"/>
      <c r="G139" s="652"/>
    </row>
    <row r="140" spans="1:7" ht="18" customHeight="1">
      <c r="A140" s="716" t="s">
        <v>139</v>
      </c>
      <c r="B140" s="667"/>
      <c r="C140" s="652"/>
      <c r="D140" s="652"/>
      <c r="E140" s="652"/>
      <c r="F140" s="652"/>
      <c r="G140" s="652"/>
    </row>
    <row r="141" spans="1:7" ht="18" customHeight="1">
      <c r="A141" s="716" t="s">
        <v>140</v>
      </c>
      <c r="B141" s="668">
        <v>17</v>
      </c>
      <c r="C141" s="652"/>
      <c r="D141" s="652"/>
      <c r="E141" s="652"/>
      <c r="F141" s="652"/>
      <c r="G141" s="652">
        <v>12</v>
      </c>
    </row>
    <row r="142" spans="1:7" ht="18" customHeight="1">
      <c r="A142" s="716" t="s">
        <v>141</v>
      </c>
      <c r="B142" s="667"/>
      <c r="C142" s="652"/>
      <c r="D142" s="652"/>
      <c r="E142" s="652"/>
      <c r="F142" s="652"/>
      <c r="G142" s="652"/>
    </row>
    <row r="143" spans="1:7" ht="18" customHeight="1">
      <c r="A143" s="716" t="s">
        <v>335</v>
      </c>
      <c r="B143" s="667"/>
      <c r="C143" s="652"/>
      <c r="D143" s="652"/>
      <c r="E143" s="652"/>
      <c r="F143" s="652"/>
      <c r="G143" s="652"/>
    </row>
    <row r="144" spans="1:7" ht="18" customHeight="1">
      <c r="A144" s="716" t="s">
        <v>143</v>
      </c>
      <c r="B144" s="51">
        <v>83</v>
      </c>
      <c r="C144" s="652"/>
      <c r="D144" s="652"/>
      <c r="E144" s="652"/>
      <c r="F144" s="652"/>
      <c r="G144" s="652"/>
    </row>
    <row r="145" spans="1:7" ht="18" customHeight="1">
      <c r="A145" s="716" t="s">
        <v>144</v>
      </c>
      <c r="B145" s="667">
        <v>9</v>
      </c>
      <c r="C145" s="652"/>
      <c r="D145" s="652"/>
      <c r="E145" s="652"/>
      <c r="F145" s="652"/>
      <c r="G145" s="652"/>
    </row>
    <row r="146" spans="1:7" ht="18" customHeight="1">
      <c r="A146" s="710" t="s">
        <v>451</v>
      </c>
      <c r="B146" s="652">
        <f>SUM(B129:B145)</f>
        <v>230</v>
      </c>
      <c r="C146" s="652">
        <f>SUM(C129:C145)</f>
        <v>1</v>
      </c>
      <c r="D146" s="652">
        <f>SUM(D129:D145)</f>
        <v>1</v>
      </c>
      <c r="E146" s="652">
        <v>0</v>
      </c>
      <c r="F146" s="652"/>
      <c r="G146" s="652">
        <f>SUM(G129:G145)</f>
        <v>12</v>
      </c>
    </row>
    <row r="147" spans="1:7" ht="18" customHeight="1">
      <c r="A147" s="774"/>
      <c r="B147" s="775"/>
      <c r="C147" s="775"/>
      <c r="D147" s="775"/>
      <c r="E147" s="775"/>
      <c r="F147" s="775"/>
      <c r="G147" s="776"/>
    </row>
    <row r="148" spans="1:7" ht="18" customHeight="1">
      <c r="A148" s="710" t="s">
        <v>147</v>
      </c>
      <c r="B148" s="654"/>
      <c r="C148" s="652"/>
      <c r="D148" s="652"/>
      <c r="E148" s="652"/>
      <c r="F148" s="652"/>
      <c r="G148" s="652"/>
    </row>
    <row r="149" spans="1:7" ht="18" customHeight="1">
      <c r="A149" s="710" t="s">
        <v>148</v>
      </c>
      <c r="B149" s="654"/>
      <c r="C149" s="652"/>
      <c r="D149" s="652"/>
      <c r="E149" s="652"/>
      <c r="F149" s="652"/>
      <c r="G149" s="652"/>
    </row>
    <row r="150" spans="1:7" ht="18" customHeight="1">
      <c r="A150" s="710" t="s">
        <v>149</v>
      </c>
      <c r="B150" s="654"/>
      <c r="C150" s="652"/>
      <c r="D150" s="652"/>
      <c r="E150" s="652"/>
      <c r="F150" s="652"/>
      <c r="G150" s="652"/>
    </row>
    <row r="151" spans="1:7" ht="18" customHeight="1">
      <c r="A151" s="710" t="s">
        <v>150</v>
      </c>
      <c r="B151" s="654"/>
      <c r="C151" s="652"/>
      <c r="D151" s="652"/>
      <c r="E151" s="652"/>
      <c r="F151" s="652"/>
      <c r="G151" s="652"/>
    </row>
    <row r="152" spans="1:7" ht="18" customHeight="1">
      <c r="A152" s="710" t="s">
        <v>151</v>
      </c>
      <c r="B152" s="654"/>
      <c r="C152" s="652"/>
      <c r="D152" s="652"/>
      <c r="E152" s="652"/>
      <c r="F152" s="652"/>
      <c r="G152" s="652"/>
    </row>
    <row r="153" spans="1:7" ht="18" customHeight="1">
      <c r="A153" s="710" t="s">
        <v>152</v>
      </c>
      <c r="B153" s="654">
        <v>2914</v>
      </c>
      <c r="C153" s="654">
        <v>27</v>
      </c>
      <c r="D153" s="654">
        <v>27</v>
      </c>
      <c r="E153" s="654"/>
      <c r="F153" s="654">
        <v>670</v>
      </c>
      <c r="G153" s="654"/>
    </row>
    <row r="154" spans="1:7" ht="18" customHeight="1">
      <c r="A154" s="712" t="s">
        <v>153</v>
      </c>
      <c r="B154" s="654">
        <v>1133</v>
      </c>
      <c r="C154" s="654">
        <f>D154+E154</f>
        <v>52</v>
      </c>
      <c r="D154" s="654">
        <v>1</v>
      </c>
      <c r="E154" s="654">
        <v>51</v>
      </c>
      <c r="F154" s="654">
        <v>90</v>
      </c>
      <c r="G154" s="654">
        <v>241</v>
      </c>
    </row>
    <row r="155" spans="1:7" ht="18" customHeight="1">
      <c r="A155" s="712" t="s">
        <v>452</v>
      </c>
      <c r="B155" s="654">
        <f t="shared" ref="B155:G155" si="6">SUM(B148:B154)</f>
        <v>4047</v>
      </c>
      <c r="C155" s="652">
        <f t="shared" si="6"/>
        <v>79</v>
      </c>
      <c r="D155" s="652">
        <f t="shared" si="6"/>
        <v>28</v>
      </c>
      <c r="E155" s="652">
        <f t="shared" si="6"/>
        <v>51</v>
      </c>
      <c r="F155" s="652">
        <f t="shared" si="6"/>
        <v>760</v>
      </c>
      <c r="G155" s="652">
        <f t="shared" si="6"/>
        <v>241</v>
      </c>
    </row>
    <row r="156" spans="1:7" ht="18" customHeight="1">
      <c r="A156" s="774"/>
      <c r="B156" s="775"/>
      <c r="C156" s="775"/>
      <c r="D156" s="775"/>
      <c r="E156" s="775"/>
      <c r="F156" s="775"/>
      <c r="G156" s="776"/>
    </row>
    <row r="157" spans="1:7" ht="18" customHeight="1">
      <c r="A157" s="72" t="s">
        <v>244</v>
      </c>
      <c r="B157" s="654"/>
      <c r="C157" s="652"/>
      <c r="D157" s="652"/>
      <c r="E157" s="652"/>
      <c r="F157" s="652"/>
      <c r="G157" s="652"/>
    </row>
    <row r="158" spans="1:7" ht="18" customHeight="1">
      <c r="A158" s="72" t="s">
        <v>337</v>
      </c>
      <c r="B158" s="654"/>
      <c r="C158" s="652"/>
      <c r="D158" s="652"/>
      <c r="E158" s="652"/>
      <c r="F158" s="652"/>
      <c r="G158" s="652"/>
    </row>
    <row r="159" spans="1:7" ht="18" customHeight="1">
      <c r="A159" s="72" t="s">
        <v>453</v>
      </c>
      <c r="B159" s="654"/>
      <c r="C159" s="652"/>
      <c r="D159" s="652"/>
      <c r="E159" s="652"/>
      <c r="F159" s="652"/>
      <c r="G159" s="652"/>
    </row>
    <row r="160" spans="1:7" ht="18" customHeight="1">
      <c r="A160" s="72" t="s">
        <v>158</v>
      </c>
      <c r="B160" s="654"/>
      <c r="C160" s="652"/>
      <c r="D160" s="652"/>
      <c r="E160" s="652"/>
      <c r="F160" s="652"/>
      <c r="G160" s="652"/>
    </row>
    <row r="161" spans="1:7" ht="18" customHeight="1">
      <c r="A161" s="72" t="s">
        <v>159</v>
      </c>
      <c r="B161" s="654"/>
      <c r="C161" s="652"/>
      <c r="D161" s="652"/>
      <c r="E161" s="652"/>
      <c r="F161" s="652"/>
      <c r="G161" s="652"/>
    </row>
    <row r="162" spans="1:7" ht="18" customHeight="1">
      <c r="A162" s="72" t="s">
        <v>454</v>
      </c>
      <c r="B162" s="654">
        <v>4</v>
      </c>
      <c r="C162" s="652"/>
      <c r="D162" s="652"/>
      <c r="E162" s="652"/>
      <c r="F162" s="652"/>
      <c r="G162" s="652"/>
    </row>
    <row r="163" spans="1:7" ht="18" customHeight="1">
      <c r="A163" s="717" t="s">
        <v>340</v>
      </c>
      <c r="B163" s="654"/>
      <c r="C163" s="652"/>
      <c r="D163" s="652"/>
      <c r="E163" s="652"/>
      <c r="F163" s="652"/>
      <c r="G163" s="652"/>
    </row>
    <row r="164" spans="1:7" ht="18" customHeight="1">
      <c r="A164" s="717" t="s">
        <v>341</v>
      </c>
      <c r="B164" s="654"/>
      <c r="C164" s="652"/>
      <c r="D164" s="652"/>
      <c r="E164" s="652"/>
      <c r="F164" s="652"/>
      <c r="G164" s="652"/>
    </row>
    <row r="165" spans="1:7" ht="18" customHeight="1">
      <c r="A165" s="717" t="s">
        <v>342</v>
      </c>
      <c r="B165" s="669">
        <v>3</v>
      </c>
      <c r="C165" s="654">
        <v>3</v>
      </c>
      <c r="D165" s="652">
        <v>3</v>
      </c>
      <c r="E165" s="652"/>
      <c r="F165" s="652"/>
      <c r="G165" s="652"/>
    </row>
    <row r="166" spans="1:7" ht="18" customHeight="1">
      <c r="A166" s="717" t="s">
        <v>343</v>
      </c>
      <c r="B166" s="669"/>
      <c r="C166" s="654"/>
      <c r="D166" s="652"/>
      <c r="E166" s="652"/>
      <c r="F166" s="652"/>
      <c r="G166" s="652"/>
    </row>
    <row r="167" spans="1:7" ht="18" customHeight="1">
      <c r="A167" s="717" t="s">
        <v>344</v>
      </c>
      <c r="B167" s="669">
        <v>75</v>
      </c>
      <c r="C167" s="654">
        <v>18</v>
      </c>
      <c r="D167" s="652"/>
      <c r="E167" s="652">
        <v>18</v>
      </c>
      <c r="F167" s="652">
        <v>173</v>
      </c>
      <c r="G167" s="652"/>
    </row>
    <row r="168" spans="1:7" ht="18" customHeight="1">
      <c r="A168" s="712" t="s">
        <v>455</v>
      </c>
      <c r="B168" s="654">
        <f>SUM(B157:B167)</f>
        <v>82</v>
      </c>
      <c r="C168" s="652">
        <f>SUM(C157:C167)</f>
        <v>21</v>
      </c>
      <c r="D168" s="652">
        <f>SUM(D157:D167)</f>
        <v>3</v>
      </c>
      <c r="E168" s="652">
        <f>SUM(E157:E167)</f>
        <v>18</v>
      </c>
      <c r="F168" s="652">
        <f>SUM(F157:F167)</f>
        <v>173</v>
      </c>
      <c r="G168" s="652">
        <v>0</v>
      </c>
    </row>
    <row r="169" spans="1:7" ht="18" customHeight="1">
      <c r="A169" s="774"/>
      <c r="B169" s="775"/>
      <c r="C169" s="775"/>
      <c r="D169" s="775"/>
      <c r="E169" s="775"/>
      <c r="F169" s="775"/>
      <c r="G169" s="776"/>
    </row>
    <row r="170" spans="1:7" ht="18" customHeight="1">
      <c r="A170" s="710" t="s">
        <v>345</v>
      </c>
      <c r="B170" s="652">
        <v>140</v>
      </c>
      <c r="C170" s="652"/>
      <c r="D170" s="652"/>
      <c r="E170" s="652"/>
      <c r="F170" s="652"/>
      <c r="G170" s="652"/>
    </row>
    <row r="171" spans="1:7" ht="18" customHeight="1">
      <c r="A171" s="710" t="s">
        <v>456</v>
      </c>
      <c r="B171" s="652">
        <v>51</v>
      </c>
      <c r="C171" s="652"/>
      <c r="D171" s="652"/>
      <c r="E171" s="652"/>
      <c r="F171" s="652">
        <v>13</v>
      </c>
      <c r="G171" s="652">
        <v>11</v>
      </c>
    </row>
    <row r="172" spans="1:7" ht="18" customHeight="1">
      <c r="A172" s="710" t="s">
        <v>169</v>
      </c>
      <c r="B172" s="652">
        <v>24</v>
      </c>
      <c r="C172" s="652"/>
      <c r="D172" s="652"/>
      <c r="E172" s="652"/>
      <c r="F172" s="652">
        <v>11</v>
      </c>
      <c r="G172" s="652"/>
    </row>
    <row r="173" spans="1:7" ht="18" customHeight="1">
      <c r="A173" s="710" t="s">
        <v>457</v>
      </c>
      <c r="B173" s="652">
        <v>130</v>
      </c>
      <c r="C173" s="652"/>
      <c r="D173" s="652"/>
      <c r="E173" s="652"/>
      <c r="F173" s="652">
        <v>113</v>
      </c>
      <c r="G173" s="652"/>
    </row>
    <row r="174" spans="1:7" ht="18" customHeight="1">
      <c r="A174" s="712" t="s">
        <v>171</v>
      </c>
      <c r="B174" s="654">
        <v>90</v>
      </c>
      <c r="C174" s="652">
        <v>7</v>
      </c>
      <c r="D174" s="652">
        <v>7</v>
      </c>
      <c r="E174" s="652"/>
      <c r="F174" s="652">
        <v>407</v>
      </c>
      <c r="G174" s="652"/>
    </row>
    <row r="175" spans="1:7" ht="18" customHeight="1">
      <c r="A175" s="710" t="s">
        <v>348</v>
      </c>
      <c r="B175" s="652">
        <v>6073</v>
      </c>
      <c r="C175" s="652"/>
      <c r="D175" s="652"/>
      <c r="E175" s="652"/>
      <c r="F175" s="652">
        <v>547</v>
      </c>
      <c r="G175" s="652"/>
    </row>
    <row r="176" spans="1:7" ht="18" customHeight="1">
      <c r="A176" s="712" t="s">
        <v>172</v>
      </c>
      <c r="B176" s="654">
        <v>1157</v>
      </c>
      <c r="C176" s="654"/>
      <c r="D176" s="654"/>
      <c r="E176" s="654"/>
      <c r="F176" s="654">
        <v>12</v>
      </c>
      <c r="G176" s="654"/>
    </row>
    <row r="177" spans="1:7" ht="18" customHeight="1">
      <c r="A177" s="712" t="s">
        <v>174</v>
      </c>
      <c r="B177" s="654">
        <v>2251</v>
      </c>
      <c r="C177" s="652">
        <v>6</v>
      </c>
      <c r="D177" s="652">
        <v>1</v>
      </c>
      <c r="E177" s="652"/>
      <c r="F177" s="652">
        <v>94</v>
      </c>
      <c r="G177" s="652">
        <v>17</v>
      </c>
    </row>
    <row r="178" spans="1:7" ht="18" customHeight="1">
      <c r="A178" s="712" t="s">
        <v>458</v>
      </c>
      <c r="B178" s="654">
        <f>SUM(B170:B177)</f>
        <v>9916</v>
      </c>
      <c r="C178" s="652">
        <f>SUM(C170:C177)</f>
        <v>13</v>
      </c>
      <c r="D178" s="652">
        <f>SUM(D170:D177)</f>
        <v>8</v>
      </c>
      <c r="E178" s="652">
        <v>0</v>
      </c>
      <c r="F178" s="652">
        <f>SUM(F170:F177)</f>
        <v>1197</v>
      </c>
      <c r="G178" s="652">
        <f>SUM(G170:G177)</f>
        <v>28</v>
      </c>
    </row>
    <row r="179" spans="1:7" ht="18" customHeight="1">
      <c r="A179" s="774"/>
      <c r="B179" s="775"/>
      <c r="C179" s="775"/>
      <c r="D179" s="775"/>
      <c r="E179" s="775"/>
      <c r="F179" s="775"/>
      <c r="G179" s="776"/>
    </row>
    <row r="180" spans="1:7" ht="18" customHeight="1">
      <c r="A180" s="710" t="s">
        <v>176</v>
      </c>
      <c r="B180" s="652"/>
      <c r="C180" s="652"/>
      <c r="D180" s="652"/>
      <c r="E180" s="652"/>
      <c r="F180" s="652"/>
      <c r="G180" s="652"/>
    </row>
    <row r="181" spans="1:7" ht="18" customHeight="1">
      <c r="A181" s="710" t="s">
        <v>177</v>
      </c>
      <c r="B181" s="652">
        <v>829</v>
      </c>
      <c r="C181" s="652">
        <v>9</v>
      </c>
      <c r="D181" s="652">
        <v>9</v>
      </c>
      <c r="E181" s="652"/>
      <c r="F181" s="652">
        <v>77</v>
      </c>
      <c r="G181" s="652">
        <v>7</v>
      </c>
    </row>
    <row r="182" spans="1:7" ht="18" customHeight="1">
      <c r="A182" s="710" t="s">
        <v>178</v>
      </c>
      <c r="B182" s="652"/>
      <c r="C182" s="652"/>
      <c r="D182" s="652"/>
      <c r="E182" s="652"/>
      <c r="F182" s="652"/>
      <c r="G182" s="652"/>
    </row>
    <row r="183" spans="1:7" ht="18" customHeight="1">
      <c r="A183" s="710" t="s">
        <v>179</v>
      </c>
      <c r="B183" s="652"/>
      <c r="C183" s="652"/>
      <c r="D183" s="652"/>
      <c r="E183" s="652"/>
      <c r="F183" s="652"/>
      <c r="G183" s="652"/>
    </row>
    <row r="184" spans="1:7" ht="18" customHeight="1">
      <c r="A184" s="710" t="s">
        <v>180</v>
      </c>
      <c r="B184" s="652"/>
      <c r="C184" s="652"/>
      <c r="D184" s="652"/>
      <c r="E184" s="652"/>
      <c r="F184" s="652"/>
      <c r="G184" s="652"/>
    </row>
    <row r="185" spans="1:7" ht="18" customHeight="1">
      <c r="A185" s="710" t="s">
        <v>181</v>
      </c>
      <c r="B185" s="652"/>
      <c r="C185" s="652"/>
      <c r="D185" s="652"/>
      <c r="E185" s="652"/>
      <c r="F185" s="652"/>
      <c r="G185" s="652"/>
    </row>
    <row r="186" spans="1:7" ht="18" customHeight="1">
      <c r="A186" s="710" t="s">
        <v>182</v>
      </c>
      <c r="B186" s="652"/>
      <c r="C186" s="652"/>
      <c r="D186" s="652"/>
      <c r="E186" s="652"/>
      <c r="F186" s="652"/>
      <c r="G186" s="652"/>
    </row>
    <row r="187" spans="1:7" ht="18" customHeight="1">
      <c r="A187" s="710" t="s">
        <v>459</v>
      </c>
      <c r="B187" s="652"/>
      <c r="C187" s="652"/>
      <c r="D187" s="652"/>
      <c r="E187" s="652"/>
      <c r="F187" s="652"/>
      <c r="G187" s="652"/>
    </row>
    <row r="188" spans="1:7" ht="18" customHeight="1">
      <c r="A188" s="710" t="s">
        <v>460</v>
      </c>
      <c r="B188" s="652">
        <f>SUM(B180:B187)</f>
        <v>829</v>
      </c>
      <c r="C188" s="652">
        <f>SUM(C180:C187)</f>
        <v>9</v>
      </c>
      <c r="D188" s="652">
        <f>SUM(D180:D187)</f>
        <v>9</v>
      </c>
      <c r="E188" s="652">
        <v>0</v>
      </c>
      <c r="F188" s="652">
        <f>SUM(F180:F187)</f>
        <v>77</v>
      </c>
      <c r="G188" s="652">
        <f>SUM(G180:G187)</f>
        <v>7</v>
      </c>
    </row>
    <row r="189" spans="1:7" ht="18" customHeight="1">
      <c r="A189" s="774"/>
      <c r="B189" s="775"/>
      <c r="C189" s="775"/>
      <c r="D189" s="775"/>
      <c r="E189" s="775"/>
      <c r="F189" s="775"/>
      <c r="G189" s="776"/>
    </row>
    <row r="190" spans="1:7" ht="18" customHeight="1">
      <c r="A190" s="710" t="s">
        <v>185</v>
      </c>
      <c r="B190" s="652">
        <v>3</v>
      </c>
      <c r="C190" s="652"/>
      <c r="D190" s="652"/>
      <c r="E190" s="654"/>
      <c r="F190" s="654"/>
      <c r="G190" s="652"/>
    </row>
    <row r="191" spans="1:7" ht="18" customHeight="1">
      <c r="A191" s="710" t="s">
        <v>186</v>
      </c>
      <c r="B191" s="652"/>
      <c r="C191" s="652"/>
      <c r="D191" s="652"/>
      <c r="E191" s="654"/>
      <c r="F191" s="654"/>
      <c r="G191" s="652"/>
    </row>
    <row r="192" spans="1:7" ht="18" customHeight="1">
      <c r="A192" s="710" t="s">
        <v>461</v>
      </c>
      <c r="B192" s="652">
        <v>105</v>
      </c>
      <c r="C192" s="652">
        <v>27</v>
      </c>
      <c r="D192" s="652">
        <v>27</v>
      </c>
      <c r="E192" s="654"/>
      <c r="F192" s="654"/>
      <c r="G192" s="652"/>
    </row>
    <row r="193" spans="1:7" ht="18" customHeight="1">
      <c r="A193" s="710" t="s">
        <v>188</v>
      </c>
      <c r="B193" s="652">
        <v>10</v>
      </c>
      <c r="C193" s="652"/>
      <c r="D193" s="652"/>
      <c r="E193" s="654"/>
      <c r="F193" s="654">
        <v>7</v>
      </c>
      <c r="G193" s="652"/>
    </row>
    <row r="194" spans="1:7" ht="18" customHeight="1">
      <c r="A194" s="710" t="s">
        <v>462</v>
      </c>
      <c r="B194" s="652"/>
      <c r="C194" s="652"/>
      <c r="D194" s="652"/>
      <c r="E194" s="654"/>
      <c r="F194" s="654"/>
      <c r="G194" s="652"/>
    </row>
    <row r="195" spans="1:7" ht="18" customHeight="1">
      <c r="A195" s="710" t="s">
        <v>463</v>
      </c>
      <c r="B195" s="652">
        <v>5</v>
      </c>
      <c r="C195" s="652">
        <v>5</v>
      </c>
      <c r="D195" s="652">
        <v>5</v>
      </c>
      <c r="E195" s="654"/>
      <c r="F195" s="654"/>
      <c r="G195" s="652"/>
    </row>
    <row r="196" spans="1:7" ht="18" customHeight="1">
      <c r="A196" s="710" t="s">
        <v>191</v>
      </c>
      <c r="B196" s="652"/>
      <c r="C196" s="652"/>
      <c r="D196" s="652"/>
      <c r="E196" s="654"/>
      <c r="F196" s="654"/>
      <c r="G196" s="652"/>
    </row>
    <row r="197" spans="1:7" ht="18" customHeight="1">
      <c r="A197" s="710" t="s">
        <v>192</v>
      </c>
      <c r="B197" s="652"/>
      <c r="C197" s="652"/>
      <c r="D197" s="652"/>
      <c r="E197" s="652"/>
      <c r="F197" s="652"/>
      <c r="G197" s="652"/>
    </row>
    <row r="198" spans="1:7" ht="18" customHeight="1">
      <c r="A198" s="710" t="s">
        <v>464</v>
      </c>
      <c r="B198" s="652">
        <v>13</v>
      </c>
      <c r="C198" s="652">
        <v>9</v>
      </c>
      <c r="D198" s="652"/>
      <c r="E198" s="652">
        <v>9</v>
      </c>
      <c r="F198" s="652">
        <v>18</v>
      </c>
      <c r="G198" s="652"/>
    </row>
    <row r="199" spans="1:7" ht="18" customHeight="1">
      <c r="A199" s="710" t="s">
        <v>194</v>
      </c>
      <c r="B199" s="652">
        <v>3330</v>
      </c>
      <c r="C199" s="652">
        <v>17</v>
      </c>
      <c r="D199" s="652">
        <v>15</v>
      </c>
      <c r="E199" s="652">
        <v>2</v>
      </c>
      <c r="F199" s="652">
        <v>78</v>
      </c>
      <c r="G199" s="652">
        <v>120</v>
      </c>
    </row>
    <row r="200" spans="1:7" ht="18" customHeight="1">
      <c r="A200" s="710" t="s">
        <v>195</v>
      </c>
      <c r="B200" s="652">
        <v>9781</v>
      </c>
      <c r="C200" s="652">
        <v>116</v>
      </c>
      <c r="D200" s="652">
        <v>116</v>
      </c>
      <c r="E200" s="652"/>
      <c r="F200" s="652">
        <v>7234</v>
      </c>
      <c r="G200" s="652"/>
    </row>
    <row r="201" spans="1:7" ht="18" customHeight="1">
      <c r="A201" s="710" t="s">
        <v>196</v>
      </c>
      <c r="B201" s="652">
        <v>424</v>
      </c>
      <c r="C201" s="652">
        <v>19</v>
      </c>
      <c r="D201" s="652"/>
      <c r="E201" s="652">
        <v>19</v>
      </c>
      <c r="F201" s="652"/>
      <c r="G201" s="652"/>
    </row>
    <row r="202" spans="1:7" ht="18" customHeight="1">
      <c r="A202" s="710" t="s">
        <v>465</v>
      </c>
      <c r="B202" s="652">
        <f t="shared" ref="B202:G202" si="7">SUM(B190:B201)</f>
        <v>13671</v>
      </c>
      <c r="C202" s="652">
        <f t="shared" si="7"/>
        <v>193</v>
      </c>
      <c r="D202" s="652">
        <f t="shared" si="7"/>
        <v>163</v>
      </c>
      <c r="E202" s="652">
        <f t="shared" si="7"/>
        <v>30</v>
      </c>
      <c r="F202" s="652">
        <f t="shared" si="7"/>
        <v>7337</v>
      </c>
      <c r="G202" s="652">
        <f t="shared" si="7"/>
        <v>120</v>
      </c>
    </row>
    <row r="203" spans="1:7" ht="18" customHeight="1">
      <c r="A203" s="774"/>
      <c r="B203" s="775"/>
      <c r="C203" s="775"/>
      <c r="D203" s="775"/>
      <c r="E203" s="775"/>
      <c r="F203" s="775"/>
      <c r="G203" s="776"/>
    </row>
    <row r="204" spans="1:7" ht="18" customHeight="1">
      <c r="A204" s="710" t="s">
        <v>198</v>
      </c>
      <c r="B204" s="652">
        <v>22</v>
      </c>
      <c r="C204" s="652"/>
      <c r="D204" s="652"/>
      <c r="E204" s="652"/>
      <c r="F204" s="652"/>
      <c r="G204" s="652"/>
    </row>
    <row r="205" spans="1:7" ht="18" customHeight="1">
      <c r="A205" s="710" t="s">
        <v>199</v>
      </c>
      <c r="B205" s="652">
        <v>54</v>
      </c>
      <c r="C205" s="652"/>
      <c r="D205" s="652"/>
      <c r="E205" s="652"/>
      <c r="F205" s="652"/>
      <c r="G205" s="652"/>
    </row>
    <row r="206" spans="1:7" ht="18" customHeight="1">
      <c r="A206" s="710" t="s">
        <v>200</v>
      </c>
      <c r="B206" s="652"/>
      <c r="C206" s="652"/>
      <c r="D206" s="652"/>
      <c r="E206" s="652"/>
      <c r="F206" s="652"/>
      <c r="G206" s="652"/>
    </row>
    <row r="207" spans="1:7" ht="18" customHeight="1">
      <c r="A207" s="710" t="s">
        <v>356</v>
      </c>
      <c r="B207" s="652"/>
      <c r="C207" s="652"/>
      <c r="D207" s="652"/>
      <c r="E207" s="652"/>
      <c r="F207" s="652"/>
      <c r="G207" s="652"/>
    </row>
    <row r="208" spans="1:7" ht="18" customHeight="1">
      <c r="A208" s="710" t="s">
        <v>466</v>
      </c>
      <c r="B208" s="652"/>
      <c r="C208" s="652"/>
      <c r="D208" s="652"/>
      <c r="E208" s="652"/>
      <c r="F208" s="652"/>
      <c r="G208" s="652"/>
    </row>
    <row r="209" spans="1:7" ht="18" customHeight="1">
      <c r="A209" s="710" t="s">
        <v>357</v>
      </c>
      <c r="B209" s="652"/>
      <c r="C209" s="652"/>
      <c r="D209" s="652"/>
      <c r="E209" s="652"/>
      <c r="F209" s="652"/>
      <c r="G209" s="652"/>
    </row>
    <row r="210" spans="1:7" ht="18" customHeight="1">
      <c r="A210" s="710" t="s">
        <v>204</v>
      </c>
      <c r="B210" s="660"/>
      <c r="C210" s="652"/>
      <c r="D210" s="652"/>
      <c r="E210" s="652"/>
      <c r="F210" s="652"/>
      <c r="G210" s="652"/>
    </row>
    <row r="211" spans="1:7" ht="18" customHeight="1">
      <c r="A211" s="710" t="s">
        <v>467</v>
      </c>
      <c r="B211" s="652">
        <v>322</v>
      </c>
      <c r="C211" s="652">
        <v>6</v>
      </c>
      <c r="D211" s="652">
        <v>6</v>
      </c>
      <c r="E211" s="652"/>
      <c r="F211" s="652">
        <v>1281</v>
      </c>
      <c r="G211" s="652"/>
    </row>
    <row r="212" spans="1:7" ht="18" customHeight="1">
      <c r="A212" s="710" t="s">
        <v>359</v>
      </c>
      <c r="B212" s="652">
        <f>SUM(B204:B211)</f>
        <v>398</v>
      </c>
      <c r="C212" s="652">
        <f>SUM(C204:C211)</f>
        <v>6</v>
      </c>
      <c r="D212" s="652">
        <f>SUM(D204:D211)</f>
        <v>6</v>
      </c>
      <c r="E212" s="652">
        <v>0</v>
      </c>
      <c r="F212" s="652">
        <f>SUM(F204:F211)</f>
        <v>1281</v>
      </c>
      <c r="G212" s="652">
        <v>0</v>
      </c>
    </row>
    <row r="213" spans="1:7" ht="18" customHeight="1">
      <c r="A213" s="774"/>
      <c r="B213" s="775"/>
      <c r="C213" s="775"/>
      <c r="D213" s="775"/>
      <c r="E213" s="775"/>
      <c r="F213" s="775"/>
      <c r="G213" s="776"/>
    </row>
    <row r="214" spans="1:7" ht="18" customHeight="1">
      <c r="A214" s="718" t="s">
        <v>468</v>
      </c>
      <c r="B214" s="652"/>
      <c r="C214" s="652"/>
      <c r="D214" s="652"/>
      <c r="E214" s="652"/>
      <c r="F214" s="652"/>
      <c r="G214" s="652"/>
    </row>
    <row r="215" spans="1:7" ht="18" customHeight="1">
      <c r="A215" s="718" t="s">
        <v>208</v>
      </c>
      <c r="B215" s="670"/>
      <c r="C215" s="652"/>
      <c r="D215" s="652"/>
      <c r="E215" s="652"/>
      <c r="F215" s="652"/>
      <c r="G215" s="652"/>
    </row>
    <row r="216" spans="1:7" ht="18" customHeight="1">
      <c r="A216" s="718" t="s">
        <v>469</v>
      </c>
      <c r="B216" s="663">
        <v>995</v>
      </c>
      <c r="C216" s="652"/>
      <c r="D216" s="652"/>
      <c r="E216" s="652"/>
      <c r="F216" s="652">
        <v>613</v>
      </c>
      <c r="G216" s="652">
        <v>256</v>
      </c>
    </row>
    <row r="217" spans="1:7" ht="18" customHeight="1">
      <c r="A217" s="718" t="s">
        <v>470</v>
      </c>
      <c r="B217" s="652"/>
      <c r="C217" s="652"/>
      <c r="D217" s="652"/>
      <c r="E217" s="652"/>
      <c r="F217" s="652"/>
      <c r="G217" s="652"/>
    </row>
    <row r="218" spans="1:7" ht="18" customHeight="1">
      <c r="A218" s="718" t="s">
        <v>211</v>
      </c>
      <c r="B218" s="652"/>
      <c r="C218" s="652"/>
      <c r="D218" s="652"/>
      <c r="E218" s="652"/>
      <c r="F218" s="652"/>
      <c r="G218" s="652"/>
    </row>
    <row r="219" spans="1:7" ht="18" customHeight="1">
      <c r="A219" s="718" t="s">
        <v>212</v>
      </c>
      <c r="B219" s="652">
        <v>2</v>
      </c>
      <c r="C219" s="652">
        <v>1</v>
      </c>
      <c r="D219" s="652">
        <v>1</v>
      </c>
      <c r="E219" s="652"/>
      <c r="F219" s="652"/>
      <c r="G219" s="652"/>
    </row>
    <row r="220" spans="1:7" ht="18" customHeight="1">
      <c r="A220" s="718" t="s">
        <v>213</v>
      </c>
      <c r="B220" s="652"/>
      <c r="C220" s="652"/>
      <c r="D220" s="652"/>
      <c r="E220" s="652"/>
      <c r="F220" s="652"/>
      <c r="G220" s="652"/>
    </row>
    <row r="221" spans="1:7" ht="18" customHeight="1">
      <c r="A221" s="718" t="s">
        <v>471</v>
      </c>
      <c r="B221" s="652">
        <f>SUM(B214:B220)</f>
        <v>997</v>
      </c>
      <c r="C221" s="652">
        <f>SUM(C214:C220)</f>
        <v>1</v>
      </c>
      <c r="D221" s="652">
        <f>SUM(D214:D220)</f>
        <v>1</v>
      </c>
      <c r="E221" s="652">
        <v>0</v>
      </c>
      <c r="F221" s="652">
        <f>SUM(F214:F220)</f>
        <v>613</v>
      </c>
      <c r="G221" s="652">
        <f>SUM(G214:G220)</f>
        <v>256</v>
      </c>
    </row>
    <row r="222" spans="1:7" ht="18" customHeight="1">
      <c r="A222" s="780"/>
      <c r="B222" s="781"/>
      <c r="C222" s="781"/>
      <c r="D222" s="781"/>
      <c r="E222" s="781"/>
      <c r="F222" s="781"/>
      <c r="G222" s="782"/>
    </row>
    <row r="223" spans="1:7" ht="18" customHeight="1">
      <c r="A223" s="710" t="s">
        <v>215</v>
      </c>
      <c r="B223" s="652">
        <v>41</v>
      </c>
      <c r="C223" s="652"/>
      <c r="D223" s="652"/>
      <c r="E223" s="652"/>
      <c r="F223" s="652"/>
      <c r="G223" s="652"/>
    </row>
    <row r="224" spans="1:7" ht="18" customHeight="1">
      <c r="A224" s="710" t="s">
        <v>216</v>
      </c>
      <c r="B224" s="652"/>
      <c r="C224" s="652"/>
      <c r="D224" s="652"/>
      <c r="E224" s="652"/>
      <c r="F224" s="652"/>
      <c r="G224" s="652"/>
    </row>
    <row r="225" spans="1:7" ht="18" customHeight="1">
      <c r="A225" s="710" t="s">
        <v>472</v>
      </c>
      <c r="B225" s="652"/>
      <c r="C225" s="652"/>
      <c r="D225" s="652"/>
      <c r="E225" s="652"/>
      <c r="F225" s="652"/>
      <c r="G225" s="652"/>
    </row>
    <row r="226" spans="1:7" ht="18" customHeight="1">
      <c r="A226" s="710" t="s">
        <v>218</v>
      </c>
      <c r="B226" s="652">
        <v>11</v>
      </c>
      <c r="C226" s="652"/>
      <c r="D226" s="652"/>
      <c r="E226" s="652"/>
      <c r="F226" s="652"/>
      <c r="G226" s="652"/>
    </row>
    <row r="227" spans="1:7" ht="18" customHeight="1">
      <c r="A227" s="710" t="s">
        <v>473</v>
      </c>
      <c r="B227" s="652">
        <v>1589</v>
      </c>
      <c r="C227" s="652">
        <v>157</v>
      </c>
      <c r="D227" s="652">
        <v>157</v>
      </c>
      <c r="E227" s="652"/>
      <c r="F227" s="652">
        <v>1242</v>
      </c>
      <c r="G227" s="652"/>
    </row>
    <row r="228" spans="1:7" ht="18" customHeight="1">
      <c r="A228" s="710" t="s">
        <v>474</v>
      </c>
      <c r="B228" s="652">
        <f>SUM(B223:B227)</f>
        <v>1641</v>
      </c>
      <c r="C228" s="652">
        <f>SUM(C223:C227)</f>
        <v>157</v>
      </c>
      <c r="D228" s="652">
        <f>SUM(D223:D227)</f>
        <v>157</v>
      </c>
      <c r="E228" s="652">
        <v>0</v>
      </c>
      <c r="F228" s="652">
        <f>SUM(F223:F227)</f>
        <v>1242</v>
      </c>
      <c r="G228" s="652">
        <v>0</v>
      </c>
    </row>
    <row r="229" spans="1:7" ht="18" customHeight="1">
      <c r="A229" s="774"/>
      <c r="B229" s="775"/>
      <c r="C229" s="775"/>
      <c r="D229" s="775"/>
      <c r="E229" s="775"/>
      <c r="F229" s="775"/>
      <c r="G229" s="776"/>
    </row>
    <row r="230" spans="1:7" ht="18" customHeight="1">
      <c r="A230" s="710" t="s">
        <v>475</v>
      </c>
      <c r="B230" s="652">
        <v>5</v>
      </c>
      <c r="C230" s="652"/>
      <c r="D230" s="652"/>
      <c r="E230" s="652"/>
      <c r="F230" s="652"/>
      <c r="G230" s="652"/>
    </row>
    <row r="231" spans="1:7" ht="18" customHeight="1">
      <c r="A231" s="710" t="s">
        <v>476</v>
      </c>
      <c r="B231" s="652"/>
      <c r="C231" s="652"/>
      <c r="D231" s="652"/>
      <c r="E231" s="652"/>
      <c r="F231" s="652"/>
      <c r="G231" s="652"/>
    </row>
    <row r="232" spans="1:7" ht="18" customHeight="1">
      <c r="A232" s="710" t="s">
        <v>477</v>
      </c>
      <c r="B232" s="652"/>
      <c r="C232" s="652"/>
      <c r="D232" s="652"/>
      <c r="E232" s="652"/>
      <c r="F232" s="652"/>
      <c r="G232" s="652"/>
    </row>
    <row r="233" spans="1:7" ht="18" customHeight="1">
      <c r="A233" s="710" t="s">
        <v>268</v>
      </c>
      <c r="B233" s="652"/>
      <c r="C233" s="652"/>
      <c r="D233" s="652"/>
      <c r="E233" s="652"/>
      <c r="F233" s="652"/>
      <c r="G233" s="652"/>
    </row>
    <row r="234" spans="1:7" ht="18" customHeight="1">
      <c r="A234" s="710" t="s">
        <v>224</v>
      </c>
      <c r="B234" s="652"/>
      <c r="C234" s="652"/>
      <c r="D234" s="652"/>
      <c r="E234" s="652"/>
      <c r="F234" s="652"/>
      <c r="G234" s="652"/>
    </row>
    <row r="235" spans="1:7" ht="18" customHeight="1">
      <c r="A235" s="710" t="s">
        <v>478</v>
      </c>
      <c r="B235" s="652">
        <v>14</v>
      </c>
      <c r="C235" s="652"/>
      <c r="D235" s="652"/>
      <c r="E235" s="652"/>
      <c r="F235" s="652"/>
      <c r="G235" s="652"/>
    </row>
    <row r="236" spans="1:7" ht="18" customHeight="1">
      <c r="A236" s="710" t="s">
        <v>226</v>
      </c>
      <c r="B236" s="652"/>
      <c r="C236" s="652"/>
      <c r="D236" s="652"/>
      <c r="E236" s="652"/>
      <c r="F236" s="652"/>
      <c r="G236" s="652"/>
    </row>
    <row r="237" spans="1:7" ht="18" customHeight="1">
      <c r="A237" s="712" t="s">
        <v>479</v>
      </c>
      <c r="B237" s="671"/>
      <c r="C237" s="652"/>
      <c r="D237" s="652"/>
      <c r="E237" s="652"/>
      <c r="F237" s="652"/>
      <c r="G237" s="652"/>
    </row>
    <row r="238" spans="1:7" ht="18" customHeight="1">
      <c r="A238" s="712" t="s">
        <v>480</v>
      </c>
      <c r="B238" s="671"/>
      <c r="C238" s="652"/>
      <c r="D238" s="652"/>
      <c r="E238" s="652"/>
      <c r="F238" s="652"/>
      <c r="G238" s="652"/>
    </row>
    <row r="239" spans="1:7" ht="18" customHeight="1">
      <c r="A239" s="712" t="s">
        <v>481</v>
      </c>
      <c r="B239" s="671"/>
      <c r="C239" s="652"/>
      <c r="D239" s="652"/>
      <c r="E239" s="652"/>
      <c r="F239" s="652"/>
      <c r="G239" s="652"/>
    </row>
    <row r="240" spans="1:7" ht="18" customHeight="1">
      <c r="A240" s="712" t="s">
        <v>482</v>
      </c>
      <c r="B240" s="671"/>
      <c r="C240" s="652"/>
      <c r="D240" s="652"/>
      <c r="E240" s="652"/>
      <c r="F240" s="652"/>
      <c r="G240" s="652"/>
    </row>
    <row r="241" spans="1:7" ht="18" customHeight="1">
      <c r="A241" s="712" t="s">
        <v>231</v>
      </c>
      <c r="B241" s="671"/>
      <c r="C241" s="652"/>
      <c r="D241" s="652"/>
      <c r="E241" s="652"/>
      <c r="F241" s="652"/>
      <c r="G241" s="652"/>
    </row>
    <row r="242" spans="1:7" ht="18" customHeight="1">
      <c r="A242" s="710" t="s">
        <v>232</v>
      </c>
      <c r="B242" s="652">
        <v>36</v>
      </c>
      <c r="C242" s="652"/>
      <c r="D242" s="652"/>
      <c r="E242" s="652"/>
      <c r="F242" s="652">
        <v>202</v>
      </c>
      <c r="G242" s="652"/>
    </row>
    <row r="243" spans="1:7" ht="18" customHeight="1">
      <c r="A243" s="710" t="s">
        <v>483</v>
      </c>
      <c r="B243" s="652">
        <f>SUM(B230:B242)</f>
        <v>55</v>
      </c>
      <c r="C243" s="652">
        <v>0</v>
      </c>
      <c r="D243" s="652">
        <v>0</v>
      </c>
      <c r="E243" s="652">
        <v>0</v>
      </c>
      <c r="F243" s="652">
        <f>SUM(F230:F242)</f>
        <v>202</v>
      </c>
      <c r="G243" s="652">
        <v>0</v>
      </c>
    </row>
    <row r="244" spans="1:7" ht="18" customHeight="1">
      <c r="A244" s="774"/>
      <c r="B244" s="775"/>
      <c r="C244" s="775"/>
      <c r="D244" s="775"/>
      <c r="E244" s="775"/>
      <c r="F244" s="775"/>
      <c r="G244" s="776"/>
    </row>
    <row r="245" spans="1:7" ht="18" customHeight="1">
      <c r="A245" s="710" t="s">
        <v>373</v>
      </c>
      <c r="B245" s="652"/>
      <c r="C245" s="652"/>
      <c r="D245" s="652"/>
      <c r="E245" s="652"/>
      <c r="F245" s="652"/>
      <c r="G245" s="652"/>
    </row>
    <row r="246" spans="1:7" ht="18" customHeight="1">
      <c r="A246" s="710" t="s">
        <v>484</v>
      </c>
      <c r="B246" s="652">
        <v>12</v>
      </c>
      <c r="C246" s="652"/>
      <c r="D246" s="652"/>
      <c r="E246" s="652"/>
      <c r="F246" s="652"/>
      <c r="G246" s="652"/>
    </row>
    <row r="247" spans="1:7" ht="18" customHeight="1">
      <c r="A247" s="710" t="s">
        <v>375</v>
      </c>
      <c r="B247" s="652"/>
      <c r="C247" s="652"/>
      <c r="D247" s="652"/>
      <c r="E247" s="652"/>
      <c r="F247" s="652"/>
      <c r="G247" s="652"/>
    </row>
    <row r="248" spans="1:7" ht="18" customHeight="1">
      <c r="A248" s="710" t="s">
        <v>237</v>
      </c>
      <c r="B248" s="652">
        <v>20</v>
      </c>
      <c r="C248" s="652"/>
      <c r="D248" s="652"/>
      <c r="E248" s="652"/>
      <c r="F248" s="652"/>
      <c r="G248" s="652"/>
    </row>
    <row r="249" spans="1:7" ht="18" customHeight="1">
      <c r="A249" s="710" t="s">
        <v>485</v>
      </c>
      <c r="B249" s="652"/>
      <c r="C249" s="652"/>
      <c r="D249" s="652"/>
      <c r="E249" s="652"/>
      <c r="F249" s="652"/>
      <c r="G249" s="652"/>
    </row>
    <row r="250" spans="1:7" ht="18" customHeight="1">
      <c r="A250" s="710" t="s">
        <v>239</v>
      </c>
      <c r="B250" s="652">
        <v>29</v>
      </c>
      <c r="C250" s="652"/>
      <c r="D250" s="652"/>
      <c r="E250" s="652"/>
      <c r="F250" s="652"/>
      <c r="G250" s="652"/>
    </row>
    <row r="251" spans="1:7" ht="18" customHeight="1">
      <c r="A251" s="710" t="s">
        <v>377</v>
      </c>
      <c r="B251" s="652"/>
      <c r="C251" s="652"/>
      <c r="D251" s="652"/>
      <c r="E251" s="652"/>
      <c r="F251" s="652"/>
      <c r="G251" s="652"/>
    </row>
    <row r="252" spans="1:7" ht="18" customHeight="1">
      <c r="A252" s="710" t="s">
        <v>241</v>
      </c>
      <c r="B252" s="652">
        <v>935</v>
      </c>
      <c r="C252" s="652"/>
      <c r="D252" s="652"/>
      <c r="E252" s="652"/>
      <c r="F252" s="652"/>
      <c r="G252" s="652"/>
    </row>
    <row r="253" spans="1:7" ht="18" customHeight="1">
      <c r="A253" s="710" t="s">
        <v>486</v>
      </c>
      <c r="B253" s="652">
        <f>SUM(B245:B252)</f>
        <v>996</v>
      </c>
      <c r="C253" s="652">
        <v>0</v>
      </c>
      <c r="D253" s="652">
        <v>0</v>
      </c>
      <c r="E253" s="652">
        <v>0</v>
      </c>
      <c r="F253" s="652">
        <v>0</v>
      </c>
      <c r="G253" s="652">
        <v>0</v>
      </c>
    </row>
    <row r="254" spans="1:7" ht="18" customHeight="1">
      <c r="A254" s="774"/>
      <c r="B254" s="775"/>
      <c r="C254" s="775"/>
      <c r="D254" s="775"/>
      <c r="E254" s="775"/>
      <c r="F254" s="775"/>
      <c r="G254" s="776"/>
    </row>
    <row r="255" spans="1:7" ht="18" customHeight="1">
      <c r="A255" s="719" t="s">
        <v>243</v>
      </c>
      <c r="B255" s="652">
        <v>14149</v>
      </c>
      <c r="C255" s="672">
        <v>131</v>
      </c>
      <c r="D255" s="672">
        <v>62</v>
      </c>
      <c r="E255" s="672">
        <v>69</v>
      </c>
      <c r="F255" s="672">
        <v>19202</v>
      </c>
      <c r="G255" s="672">
        <v>1416</v>
      </c>
    </row>
    <row r="256" spans="1:7" ht="18" customHeight="1">
      <c r="A256" s="777"/>
      <c r="B256" s="778"/>
      <c r="C256" s="778"/>
      <c r="D256" s="778"/>
      <c r="E256" s="778"/>
      <c r="F256" s="778"/>
      <c r="G256" s="779"/>
    </row>
    <row r="257" spans="1:7" ht="18" customHeight="1">
      <c r="A257" s="720" t="s">
        <v>244</v>
      </c>
      <c r="B257" s="672">
        <v>2</v>
      </c>
      <c r="C257" s="672"/>
      <c r="D257" s="672"/>
      <c r="E257" s="672"/>
      <c r="F257" s="672"/>
      <c r="G257" s="672"/>
    </row>
    <row r="258" spans="1:7" ht="18" customHeight="1">
      <c r="A258" s="720" t="s">
        <v>245</v>
      </c>
      <c r="B258" s="672"/>
      <c r="C258" s="672"/>
      <c r="D258" s="672"/>
      <c r="E258" s="672"/>
      <c r="F258" s="672"/>
      <c r="G258" s="672"/>
    </row>
    <row r="259" spans="1:7" ht="18" customHeight="1">
      <c r="A259" s="719" t="s">
        <v>487</v>
      </c>
      <c r="B259" s="672"/>
      <c r="C259" s="672"/>
      <c r="D259" s="672"/>
      <c r="E259" s="672"/>
      <c r="F259" s="672"/>
      <c r="G259" s="672"/>
    </row>
    <row r="260" spans="1:7" ht="18" customHeight="1">
      <c r="A260" s="720" t="s">
        <v>247</v>
      </c>
      <c r="B260" s="672">
        <v>22</v>
      </c>
      <c r="C260" s="672"/>
      <c r="D260" s="672"/>
      <c r="E260" s="672"/>
      <c r="F260" s="672"/>
      <c r="G260" s="672"/>
    </row>
    <row r="261" spans="1:7" ht="18" customHeight="1">
      <c r="A261" s="720" t="s">
        <v>248</v>
      </c>
      <c r="B261" s="672">
        <v>223</v>
      </c>
      <c r="C261" s="672"/>
      <c r="D261" s="672"/>
      <c r="E261" s="672"/>
      <c r="F261" s="672"/>
      <c r="G261" s="672"/>
    </row>
    <row r="262" spans="1:7" ht="18" customHeight="1">
      <c r="A262" s="720" t="s">
        <v>249</v>
      </c>
      <c r="B262" s="672">
        <v>2</v>
      </c>
      <c r="C262" s="672">
        <v>1</v>
      </c>
      <c r="D262" s="672"/>
      <c r="E262" s="672">
        <v>1</v>
      </c>
      <c r="F262" s="672"/>
      <c r="G262" s="672"/>
    </row>
    <row r="263" spans="1:7" ht="18" customHeight="1">
      <c r="A263" s="720" t="s">
        <v>250</v>
      </c>
      <c r="B263" s="672"/>
      <c r="C263" s="672"/>
      <c r="D263" s="672"/>
      <c r="E263" s="672"/>
      <c r="F263" s="672"/>
      <c r="G263" s="672"/>
    </row>
    <row r="264" spans="1:7" ht="18" customHeight="1">
      <c r="A264" s="720" t="s">
        <v>251</v>
      </c>
      <c r="B264" s="672">
        <v>3</v>
      </c>
      <c r="C264" s="672"/>
      <c r="D264" s="672"/>
      <c r="E264" s="672"/>
      <c r="F264" s="672"/>
      <c r="G264" s="672"/>
    </row>
    <row r="265" spans="1:7" ht="18" customHeight="1">
      <c r="A265" s="720" t="s">
        <v>252</v>
      </c>
      <c r="B265" s="672"/>
      <c r="C265" s="672"/>
      <c r="D265" s="672"/>
      <c r="E265" s="672"/>
      <c r="F265" s="672"/>
      <c r="G265" s="672"/>
    </row>
    <row r="266" spans="1:7" ht="18" customHeight="1">
      <c r="A266" s="720" t="s">
        <v>488</v>
      </c>
      <c r="B266" s="672"/>
      <c r="C266" s="672"/>
      <c r="D266" s="672"/>
      <c r="E266" s="672"/>
      <c r="F266" s="672"/>
      <c r="G266" s="672"/>
    </row>
    <row r="267" spans="1:7" ht="18" customHeight="1">
      <c r="A267" s="720" t="s">
        <v>489</v>
      </c>
      <c r="B267" s="672">
        <v>6</v>
      </c>
      <c r="C267" s="672">
        <v>3</v>
      </c>
      <c r="D267" s="672">
        <v>3</v>
      </c>
      <c r="E267" s="672"/>
      <c r="F267" s="672"/>
      <c r="G267" s="672"/>
    </row>
    <row r="268" spans="1:7" ht="18" customHeight="1">
      <c r="A268" s="720" t="s">
        <v>490</v>
      </c>
      <c r="B268" s="672">
        <v>81</v>
      </c>
      <c r="C268" s="672">
        <v>3</v>
      </c>
      <c r="D268" s="672">
        <v>3</v>
      </c>
      <c r="E268" s="672"/>
      <c r="F268" s="672">
        <v>71</v>
      </c>
      <c r="G268" s="672"/>
    </row>
    <row r="269" spans="1:7" ht="18" customHeight="1">
      <c r="A269" s="720" t="s">
        <v>256</v>
      </c>
      <c r="B269" s="672"/>
      <c r="C269" s="672"/>
      <c r="D269" s="672"/>
      <c r="E269" s="672"/>
      <c r="F269" s="672"/>
      <c r="G269" s="672"/>
    </row>
    <row r="270" spans="1:7" ht="18" customHeight="1">
      <c r="A270" s="720" t="s">
        <v>491</v>
      </c>
      <c r="B270" s="672">
        <v>269</v>
      </c>
      <c r="C270" s="672"/>
      <c r="D270" s="672"/>
      <c r="E270" s="672"/>
      <c r="F270" s="672">
        <v>104</v>
      </c>
      <c r="G270" s="672">
        <v>45</v>
      </c>
    </row>
    <row r="271" spans="1:7" ht="18" customHeight="1">
      <c r="A271" s="720" t="s">
        <v>258</v>
      </c>
      <c r="B271" s="672">
        <v>1</v>
      </c>
      <c r="C271" s="672"/>
      <c r="D271" s="672"/>
      <c r="E271" s="672"/>
      <c r="F271" s="672"/>
      <c r="G271" s="672"/>
    </row>
    <row r="272" spans="1:7" ht="18" customHeight="1">
      <c r="A272" s="720" t="s">
        <v>492</v>
      </c>
      <c r="B272" s="672">
        <f t="shared" ref="B272:G272" si="8">SUM(B257:B271)</f>
        <v>609</v>
      </c>
      <c r="C272" s="669">
        <f t="shared" si="8"/>
        <v>7</v>
      </c>
      <c r="D272" s="669">
        <f t="shared" si="8"/>
        <v>6</v>
      </c>
      <c r="E272" s="669">
        <f t="shared" si="8"/>
        <v>1</v>
      </c>
      <c r="F272" s="669">
        <f t="shared" si="8"/>
        <v>175</v>
      </c>
      <c r="G272" s="669">
        <f t="shared" si="8"/>
        <v>45</v>
      </c>
    </row>
  </sheetData>
  <mergeCells count="31">
    <mergeCell ref="C3:C4"/>
    <mergeCell ref="D3:E3"/>
    <mergeCell ref="A7:G7"/>
    <mergeCell ref="A11:G11"/>
    <mergeCell ref="A32:G32"/>
    <mergeCell ref="A47:G47"/>
    <mergeCell ref="A1:G1"/>
    <mergeCell ref="A2:A4"/>
    <mergeCell ref="B2:B4"/>
    <mergeCell ref="C2:E2"/>
    <mergeCell ref="F2:F4"/>
    <mergeCell ref="G2:G4"/>
    <mergeCell ref="A203:G203"/>
    <mergeCell ref="A213:G213"/>
    <mergeCell ref="A222:G222"/>
    <mergeCell ref="A229:G229"/>
    <mergeCell ref="A244:G244"/>
    <mergeCell ref="A49:G49"/>
    <mergeCell ref="A66:G66"/>
    <mergeCell ref="A85:G85"/>
    <mergeCell ref="A98:G98"/>
    <mergeCell ref="A254:G254"/>
    <mergeCell ref="A110:G110"/>
    <mergeCell ref="A126:G126"/>
    <mergeCell ref="A128:G128"/>
    <mergeCell ref="A147:G147"/>
    <mergeCell ref="A256:G256"/>
    <mergeCell ref="A156:G156"/>
    <mergeCell ref="A169:G169"/>
    <mergeCell ref="A179:G179"/>
    <mergeCell ref="A189:G189"/>
  </mergeCells>
  <phoneticPr fontId="0" type="noConversion"/>
  <pageMargins left="0.8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4"/>
  <sheetViews>
    <sheetView topLeftCell="A252" workbookViewId="0">
      <selection sqref="A1:G274"/>
    </sheetView>
  </sheetViews>
  <sheetFormatPr defaultRowHeight="15"/>
  <cols>
    <col min="1" max="1" width="23.28515625" customWidth="1"/>
    <col min="2" max="2" width="10.140625" customWidth="1"/>
    <col min="3" max="3" width="11.5703125" customWidth="1"/>
    <col min="4" max="4" width="10" customWidth="1"/>
    <col min="5" max="5" width="12.28515625" customWidth="1"/>
    <col min="6" max="6" width="10.28515625" customWidth="1"/>
    <col min="7" max="7" width="8.42578125" customWidth="1"/>
  </cols>
  <sheetData>
    <row r="1" spans="1:7" ht="15.75" customHeight="1">
      <c r="A1" s="884" t="s">
        <v>392</v>
      </c>
      <c r="B1" s="885"/>
      <c r="C1" s="885"/>
      <c r="D1" s="885"/>
      <c r="E1" s="885"/>
      <c r="F1" s="885"/>
      <c r="G1" s="885"/>
    </row>
    <row r="2" spans="1:7">
      <c r="A2" s="886" t="s">
        <v>393</v>
      </c>
      <c r="B2" s="887" t="s">
        <v>394</v>
      </c>
      <c r="C2" s="888" t="s">
        <v>395</v>
      </c>
      <c r="D2" s="888" t="s">
        <v>396</v>
      </c>
      <c r="E2" s="890" t="s">
        <v>395</v>
      </c>
      <c r="F2" s="891" t="s">
        <v>396</v>
      </c>
      <c r="G2" s="889" t="s">
        <v>397</v>
      </c>
    </row>
    <row r="3" spans="1:7" ht="84.75" customHeight="1">
      <c r="A3" s="886"/>
      <c r="B3" s="887"/>
      <c r="C3" s="887"/>
      <c r="D3" s="888"/>
      <c r="E3" s="892"/>
      <c r="F3" s="891"/>
      <c r="G3" s="889"/>
    </row>
    <row r="4" spans="1:7" ht="15.75">
      <c r="A4" s="14">
        <v>0</v>
      </c>
      <c r="B4" s="789">
        <v>2012</v>
      </c>
      <c r="C4" s="790"/>
      <c r="D4" s="791"/>
      <c r="E4" s="792">
        <v>2011</v>
      </c>
      <c r="F4" s="793"/>
      <c r="G4" s="794"/>
    </row>
    <row r="5" spans="1:7" ht="15.75">
      <c r="A5" s="24" t="s">
        <v>29</v>
      </c>
      <c r="B5" s="25">
        <v>2168616</v>
      </c>
      <c r="C5" s="25">
        <f>C7+C9+C30+C46+C48+C65+C76+C85+C98+C110+C126+C145+C147+C156+C169+C179+C189+C203+C213+C222+C229+C244+C254+C256+C273</f>
        <v>385014</v>
      </c>
      <c r="D5" s="883">
        <f>(C5/B5)*100</f>
        <v>17.753903872331477</v>
      </c>
      <c r="E5" s="100">
        <f>E7+E9+E30+E46+E48+E65+E76+E85+E98+E110+E126+E145+E147+E156+E169+E179+E189+E203+E213+E222+E229+E244+E254+E256+E273</f>
        <v>381050</v>
      </c>
      <c r="F5" s="101">
        <v>17.7</v>
      </c>
      <c r="G5" s="26">
        <f t="shared" ref="G5:G68" si="0">C5-E5</f>
        <v>3964</v>
      </c>
    </row>
    <row r="6" spans="1:7">
      <c r="A6" s="795"/>
      <c r="B6" s="799"/>
      <c r="C6" s="796"/>
      <c r="D6" s="796"/>
      <c r="E6" s="796"/>
      <c r="F6" s="796"/>
      <c r="G6" s="797"/>
    </row>
    <row r="7" spans="1:7" ht="15.75">
      <c r="A7" s="40" t="s">
        <v>30</v>
      </c>
      <c r="B7" s="24">
        <v>348120</v>
      </c>
      <c r="C7">
        <v>6689</v>
      </c>
      <c r="D7" s="24">
        <v>17.5</v>
      </c>
      <c r="E7" s="27">
        <v>6617</v>
      </c>
      <c r="F7" s="101">
        <v>1.9</v>
      </c>
      <c r="G7" s="26">
        <f>C7-E7</f>
        <v>72</v>
      </c>
    </row>
    <row r="8" spans="1:7">
      <c r="A8" s="801"/>
      <c r="B8" s="882"/>
      <c r="C8" s="802"/>
      <c r="D8" s="802"/>
      <c r="E8" s="802"/>
      <c r="F8" s="802"/>
      <c r="G8" s="803"/>
    </row>
    <row r="9" spans="1:7" ht="15.75">
      <c r="A9" s="24" t="s">
        <v>31</v>
      </c>
      <c r="B9" s="28">
        <v>58009</v>
      </c>
      <c r="C9" s="28">
        <v>18220</v>
      </c>
      <c r="D9" s="102">
        <v>31.408919305624988</v>
      </c>
      <c r="E9" s="103">
        <v>16977</v>
      </c>
      <c r="F9" s="104">
        <v>29.3</v>
      </c>
      <c r="G9" s="26">
        <f>C9-E9</f>
        <v>1243</v>
      </c>
    </row>
    <row r="10" spans="1:7">
      <c r="A10" s="795"/>
      <c r="B10" s="796"/>
      <c r="C10" s="796"/>
      <c r="D10" s="796"/>
      <c r="E10" s="796"/>
      <c r="F10" s="796"/>
      <c r="G10" s="797"/>
    </row>
    <row r="11" spans="1:7" ht="15.75">
      <c r="A11" s="24" t="s">
        <v>32</v>
      </c>
      <c r="B11" s="24">
        <v>13573</v>
      </c>
      <c r="C11" s="24">
        <v>1025</v>
      </c>
      <c r="D11" s="105">
        <v>7.5517571649598469</v>
      </c>
      <c r="E11" s="103">
        <v>936</v>
      </c>
      <c r="F11" s="104">
        <v>7.2</v>
      </c>
      <c r="G11" s="26">
        <f t="shared" si="0"/>
        <v>89</v>
      </c>
    </row>
    <row r="12" spans="1:7" ht="15.75">
      <c r="A12" s="24" t="s">
        <v>17</v>
      </c>
      <c r="B12" s="24">
        <v>5550</v>
      </c>
      <c r="C12" s="24">
        <v>1153</v>
      </c>
      <c r="D12" s="105">
        <v>20.774774774774773</v>
      </c>
      <c r="E12" s="103">
        <v>1103</v>
      </c>
      <c r="F12" s="104">
        <v>20.3</v>
      </c>
      <c r="G12" s="26">
        <f t="shared" si="0"/>
        <v>50</v>
      </c>
    </row>
    <row r="13" spans="1:7" ht="15.75">
      <c r="A13" s="24" t="s">
        <v>18</v>
      </c>
      <c r="B13" s="24">
        <v>5542</v>
      </c>
      <c r="C13" s="24">
        <v>463</v>
      </c>
      <c r="D13" s="105">
        <v>8.3543846986647416</v>
      </c>
      <c r="E13" s="29">
        <v>363</v>
      </c>
      <c r="F13" s="30">
        <v>6.6</v>
      </c>
      <c r="G13" s="26">
        <f t="shared" si="0"/>
        <v>100</v>
      </c>
    </row>
    <row r="14" spans="1:7" ht="15.75">
      <c r="A14" s="24" t="s">
        <v>33</v>
      </c>
      <c r="B14" s="24">
        <v>3778</v>
      </c>
      <c r="C14" s="24">
        <v>523</v>
      </c>
      <c r="D14" s="105">
        <v>13.843303335097936</v>
      </c>
      <c r="E14" s="29">
        <v>513</v>
      </c>
      <c r="F14" s="30">
        <v>13.6</v>
      </c>
      <c r="G14" s="26">
        <f t="shared" si="0"/>
        <v>10</v>
      </c>
    </row>
    <row r="15" spans="1:7" ht="15.75">
      <c r="A15" s="24" t="s">
        <v>34</v>
      </c>
      <c r="B15" s="24">
        <v>4131</v>
      </c>
      <c r="C15" s="24">
        <v>357</v>
      </c>
      <c r="D15" s="105">
        <v>8.6419753086419746</v>
      </c>
      <c r="E15" s="29">
        <v>354</v>
      </c>
      <c r="F15" s="30">
        <v>8.6999999999999993</v>
      </c>
      <c r="G15" s="26">
        <f t="shared" si="0"/>
        <v>3</v>
      </c>
    </row>
    <row r="16" spans="1:7" ht="15.75">
      <c r="A16" s="24" t="s">
        <v>19</v>
      </c>
      <c r="B16" s="24">
        <v>4361</v>
      </c>
      <c r="C16" s="24">
        <v>909</v>
      </c>
      <c r="D16" s="105">
        <v>20.843843155239625</v>
      </c>
      <c r="E16" s="29">
        <v>831</v>
      </c>
      <c r="F16" s="30">
        <v>19.100000000000001</v>
      </c>
      <c r="G16" s="26">
        <f t="shared" si="0"/>
        <v>78</v>
      </c>
    </row>
    <row r="17" spans="1:8" ht="15.75">
      <c r="A17" s="24" t="s">
        <v>20</v>
      </c>
      <c r="B17" s="24">
        <v>5221</v>
      </c>
      <c r="C17" s="24">
        <v>314</v>
      </c>
      <c r="D17" s="105">
        <v>6.0141735299751007</v>
      </c>
      <c r="E17" s="29">
        <v>309</v>
      </c>
      <c r="F17" s="30">
        <v>5.8</v>
      </c>
      <c r="G17" s="26">
        <f t="shared" si="0"/>
        <v>5</v>
      </c>
    </row>
    <row r="18" spans="1:8" ht="15.75">
      <c r="A18" s="24" t="s">
        <v>35</v>
      </c>
      <c r="B18" s="24">
        <v>10504</v>
      </c>
      <c r="C18" s="24">
        <v>1674</v>
      </c>
      <c r="D18" s="105">
        <v>15.936785986290937</v>
      </c>
      <c r="E18" s="29">
        <v>1704</v>
      </c>
      <c r="F18" s="30">
        <v>16.5</v>
      </c>
      <c r="G18" s="26">
        <f t="shared" si="0"/>
        <v>-30</v>
      </c>
    </row>
    <row r="19" spans="1:8" ht="15.75">
      <c r="A19" s="24" t="s">
        <v>21</v>
      </c>
      <c r="B19" s="24">
        <v>7495</v>
      </c>
      <c r="C19" s="24">
        <v>1224</v>
      </c>
      <c r="D19" s="105">
        <v>16.330887258172115</v>
      </c>
      <c r="E19" s="29">
        <v>1254</v>
      </c>
      <c r="F19" s="30">
        <v>16.899999999999999</v>
      </c>
      <c r="G19" s="26">
        <f t="shared" si="0"/>
        <v>-30</v>
      </c>
    </row>
    <row r="20" spans="1:8" ht="15.75">
      <c r="A20" s="24" t="s">
        <v>22</v>
      </c>
      <c r="B20" s="24">
        <v>3184</v>
      </c>
      <c r="C20" s="24">
        <v>430</v>
      </c>
      <c r="D20" s="105">
        <v>13.505025125628141</v>
      </c>
      <c r="E20" s="29">
        <v>446</v>
      </c>
      <c r="F20" s="30">
        <v>13.9</v>
      </c>
      <c r="G20" s="26">
        <f t="shared" si="0"/>
        <v>-16</v>
      </c>
    </row>
    <row r="21" spans="1:8" ht="15.75">
      <c r="A21" s="24" t="s">
        <v>23</v>
      </c>
      <c r="B21" s="24">
        <v>2367</v>
      </c>
      <c r="C21" s="24">
        <v>446</v>
      </c>
      <c r="D21" s="105">
        <v>18.842416561047738</v>
      </c>
      <c r="E21" s="29">
        <v>464</v>
      </c>
      <c r="F21" s="30">
        <v>20</v>
      </c>
      <c r="G21" s="26">
        <f t="shared" si="0"/>
        <v>-18</v>
      </c>
    </row>
    <row r="22" spans="1:8" ht="15.75">
      <c r="A22" s="24" t="s">
        <v>24</v>
      </c>
      <c r="B22" s="24">
        <v>2540</v>
      </c>
      <c r="C22" s="24">
        <v>508</v>
      </c>
      <c r="D22" s="105">
        <v>20</v>
      </c>
      <c r="E22" s="29">
        <v>421</v>
      </c>
      <c r="F22" s="30">
        <v>16.8</v>
      </c>
      <c r="G22" s="26">
        <f t="shared" si="0"/>
        <v>87</v>
      </c>
    </row>
    <row r="23" spans="1:8" ht="15.75">
      <c r="A23" s="24" t="s">
        <v>36</v>
      </c>
      <c r="B23" s="24">
        <v>2614</v>
      </c>
      <c r="C23" s="24">
        <v>309</v>
      </c>
      <c r="D23" s="105">
        <v>11.820964039785769</v>
      </c>
      <c r="E23" s="29">
        <v>308</v>
      </c>
      <c r="F23" s="30">
        <v>11.7</v>
      </c>
      <c r="G23" s="26">
        <f t="shared" si="0"/>
        <v>1</v>
      </c>
    </row>
    <row r="24" spans="1:8" ht="15.75">
      <c r="A24" s="24" t="s">
        <v>37</v>
      </c>
      <c r="B24" s="24">
        <v>6934</v>
      </c>
      <c r="C24" s="24">
        <v>133</v>
      </c>
      <c r="D24" s="105">
        <v>1.918084799538506</v>
      </c>
      <c r="E24" s="29">
        <v>144</v>
      </c>
      <c r="F24" s="30">
        <v>2.1</v>
      </c>
      <c r="G24" s="26">
        <f t="shared" si="0"/>
        <v>-11</v>
      </c>
    </row>
    <row r="25" spans="1:8" ht="15.75">
      <c r="A25" s="24" t="s">
        <v>26</v>
      </c>
      <c r="B25" s="24">
        <v>3315</v>
      </c>
      <c r="C25" s="24">
        <v>484</v>
      </c>
      <c r="D25" s="105">
        <v>14.600301659125188</v>
      </c>
      <c r="E25" s="29">
        <v>488</v>
      </c>
      <c r="F25" s="30">
        <v>14.7</v>
      </c>
      <c r="G25" s="26">
        <f t="shared" si="0"/>
        <v>-4</v>
      </c>
    </row>
    <row r="26" spans="1:8" ht="15.75">
      <c r="A26" s="24" t="s">
        <v>27</v>
      </c>
      <c r="B26" s="24">
        <v>5199</v>
      </c>
      <c r="C26" s="24">
        <v>618</v>
      </c>
      <c r="D26" s="105">
        <v>11.886901327178304</v>
      </c>
      <c r="E26" s="29">
        <v>673</v>
      </c>
      <c r="F26" s="30">
        <v>13.2</v>
      </c>
      <c r="G26" s="26">
        <f t="shared" si="0"/>
        <v>-55</v>
      </c>
    </row>
    <row r="27" spans="1:8" ht="15.75">
      <c r="A27" s="24" t="s">
        <v>28</v>
      </c>
      <c r="B27" s="24">
        <v>4462</v>
      </c>
      <c r="C27" s="24">
        <v>217</v>
      </c>
      <c r="D27" s="105">
        <v>4.8632900044822946</v>
      </c>
      <c r="E27" s="29">
        <v>190</v>
      </c>
      <c r="F27" s="30">
        <v>4.2</v>
      </c>
      <c r="G27" s="26">
        <f t="shared" si="0"/>
        <v>27</v>
      </c>
    </row>
    <row r="28" spans="1:8" ht="15.75">
      <c r="A28" s="24" t="s">
        <v>38</v>
      </c>
      <c r="B28" s="24">
        <v>17261</v>
      </c>
      <c r="C28" s="24">
        <v>2282</v>
      </c>
      <c r="D28" s="105">
        <v>13.22055500840044</v>
      </c>
      <c r="E28" s="29">
        <v>2338</v>
      </c>
      <c r="F28" s="30">
        <v>13.8</v>
      </c>
      <c r="G28" s="26">
        <f t="shared" si="0"/>
        <v>-56</v>
      </c>
    </row>
    <row r="29" spans="1:8" ht="15.75">
      <c r="A29" s="24" t="s">
        <v>25</v>
      </c>
      <c r="B29" s="24">
        <v>5881</v>
      </c>
      <c r="C29" s="24">
        <v>768</v>
      </c>
      <c r="D29" s="105">
        <v>13.059003570821289</v>
      </c>
      <c r="E29" s="29">
        <v>792</v>
      </c>
      <c r="F29" s="30">
        <v>13.4</v>
      </c>
      <c r="G29" s="26">
        <f t="shared" si="0"/>
        <v>-24</v>
      </c>
      <c r="H29" s="611"/>
    </row>
    <row r="30" spans="1:8" ht="15.75">
      <c r="A30" s="24" t="s">
        <v>39</v>
      </c>
      <c r="B30" s="24">
        <f>SUM(B11:B29)</f>
        <v>113912</v>
      </c>
      <c r="C30" s="24">
        <f>SUM(C11:C29)</f>
        <v>13837</v>
      </c>
      <c r="D30" s="105">
        <f>AVERAGE(D11:D29)</f>
        <v>12.737285647780249</v>
      </c>
      <c r="E30" s="29">
        <f>SUM(E11:E29)</f>
        <v>13631</v>
      </c>
      <c r="F30" s="30">
        <v>12.1</v>
      </c>
      <c r="G30" s="26">
        <f t="shared" si="0"/>
        <v>206</v>
      </c>
    </row>
    <row r="31" spans="1:8">
      <c r="A31" s="795"/>
      <c r="B31" s="796"/>
      <c r="C31" s="796"/>
      <c r="D31" s="796"/>
      <c r="E31" s="796"/>
      <c r="F31" s="796"/>
      <c r="G31" s="797"/>
    </row>
    <row r="32" spans="1:8">
      <c r="A32" s="24" t="s">
        <v>40</v>
      </c>
      <c r="B32" s="24">
        <v>3272</v>
      </c>
      <c r="C32" s="24">
        <v>623</v>
      </c>
      <c r="D32" s="24">
        <v>19</v>
      </c>
      <c r="E32" s="45">
        <v>617</v>
      </c>
      <c r="F32" s="46">
        <v>19.2</v>
      </c>
      <c r="G32" s="26">
        <f t="shared" si="0"/>
        <v>6</v>
      </c>
    </row>
    <row r="33" spans="1:8">
      <c r="A33" s="24" t="s">
        <v>41</v>
      </c>
      <c r="B33" s="24">
        <v>12950</v>
      </c>
      <c r="C33" s="24">
        <v>1624</v>
      </c>
      <c r="D33" s="24">
        <v>12.5</v>
      </c>
      <c r="E33" s="45">
        <v>1719</v>
      </c>
      <c r="F33" s="46">
        <v>13.4</v>
      </c>
      <c r="G33" s="26">
        <f t="shared" si="0"/>
        <v>-95</v>
      </c>
    </row>
    <row r="34" spans="1:8">
      <c r="A34" s="24" t="s">
        <v>42</v>
      </c>
      <c r="B34" s="24">
        <v>3851</v>
      </c>
      <c r="C34" s="24">
        <v>534</v>
      </c>
      <c r="D34" s="24">
        <v>13.9</v>
      </c>
      <c r="E34" s="45">
        <v>563</v>
      </c>
      <c r="F34" s="46">
        <v>14.6</v>
      </c>
      <c r="G34" s="26">
        <f t="shared" si="0"/>
        <v>-29</v>
      </c>
    </row>
    <row r="35" spans="1:8">
      <c r="A35" s="24" t="s">
        <v>43</v>
      </c>
      <c r="B35" s="24">
        <v>4307</v>
      </c>
      <c r="C35" s="24">
        <v>410</v>
      </c>
      <c r="D35" s="24">
        <v>9.5</v>
      </c>
      <c r="E35" s="45">
        <v>461</v>
      </c>
      <c r="F35" s="46">
        <v>10.7</v>
      </c>
      <c r="G35" s="26">
        <f t="shared" si="0"/>
        <v>-51</v>
      </c>
    </row>
    <row r="36" spans="1:8">
      <c r="A36" s="24" t="s">
        <v>44</v>
      </c>
      <c r="B36" s="24">
        <v>6846</v>
      </c>
      <c r="C36" s="24">
        <v>990</v>
      </c>
      <c r="D36" s="24">
        <v>14.5</v>
      </c>
      <c r="E36" s="45">
        <v>1029</v>
      </c>
      <c r="F36" s="46">
        <v>15.1</v>
      </c>
      <c r="G36" s="26">
        <f t="shared" si="0"/>
        <v>-39</v>
      </c>
    </row>
    <row r="37" spans="1:8">
      <c r="A37" s="24" t="s">
        <v>45</v>
      </c>
      <c r="B37" s="24">
        <v>4299</v>
      </c>
      <c r="C37" s="24">
        <v>1077</v>
      </c>
      <c r="D37" s="24">
        <v>25</v>
      </c>
      <c r="E37" s="45">
        <v>1091</v>
      </c>
      <c r="F37" s="46">
        <v>24.7</v>
      </c>
      <c r="G37" s="26">
        <f t="shared" si="0"/>
        <v>-14</v>
      </c>
    </row>
    <row r="38" spans="1:8">
      <c r="A38" s="24" t="s">
        <v>46</v>
      </c>
      <c r="B38" s="24">
        <v>4334</v>
      </c>
      <c r="C38" s="24">
        <v>722</v>
      </c>
      <c r="D38" s="24">
        <v>16.7</v>
      </c>
      <c r="E38" s="45">
        <v>740</v>
      </c>
      <c r="F38" s="46">
        <v>17.3</v>
      </c>
      <c r="G38" s="26">
        <f t="shared" si="0"/>
        <v>-18</v>
      </c>
    </row>
    <row r="39" spans="1:8">
      <c r="A39" s="24" t="s">
        <v>47</v>
      </c>
      <c r="B39" s="24">
        <v>5532</v>
      </c>
      <c r="C39" s="24">
        <v>564</v>
      </c>
      <c r="D39" s="24">
        <v>10.199999999999999</v>
      </c>
      <c r="E39" s="45">
        <v>609</v>
      </c>
      <c r="F39" s="46">
        <v>11.1</v>
      </c>
      <c r="G39" s="26">
        <f t="shared" si="0"/>
        <v>-45</v>
      </c>
    </row>
    <row r="40" spans="1:8">
      <c r="A40" s="24" t="s">
        <v>48</v>
      </c>
      <c r="B40" s="24">
        <v>3993</v>
      </c>
      <c r="C40" s="24">
        <v>599</v>
      </c>
      <c r="D40" s="24">
        <v>15</v>
      </c>
      <c r="E40" s="45">
        <v>573</v>
      </c>
      <c r="F40" s="46">
        <v>14.6</v>
      </c>
      <c r="G40" s="26">
        <f t="shared" si="0"/>
        <v>26</v>
      </c>
    </row>
    <row r="41" spans="1:8">
      <c r="A41" s="24" t="s">
        <v>49</v>
      </c>
      <c r="B41" s="24">
        <v>6575</v>
      </c>
      <c r="C41" s="24">
        <v>700</v>
      </c>
      <c r="D41" s="24">
        <v>10.6</v>
      </c>
      <c r="E41" s="45">
        <v>688</v>
      </c>
      <c r="F41" s="46">
        <v>10.4</v>
      </c>
      <c r="G41" s="26">
        <f t="shared" si="0"/>
        <v>12</v>
      </c>
    </row>
    <row r="42" spans="1:8">
      <c r="A42" s="24" t="s">
        <v>50</v>
      </c>
      <c r="B42" s="24">
        <v>6394</v>
      </c>
      <c r="C42" s="24">
        <v>1164</v>
      </c>
      <c r="D42" s="24">
        <v>18.2</v>
      </c>
      <c r="E42" s="45">
        <v>1081</v>
      </c>
      <c r="F42" s="46">
        <v>16.899999999999999</v>
      </c>
      <c r="G42" s="26">
        <f t="shared" si="0"/>
        <v>83</v>
      </c>
    </row>
    <row r="43" spans="1:8">
      <c r="A43" s="24" t="s">
        <v>51</v>
      </c>
      <c r="B43" s="24">
        <v>7038</v>
      </c>
      <c r="C43" s="24">
        <v>1056</v>
      </c>
      <c r="D43" s="24">
        <v>15</v>
      </c>
      <c r="E43" s="45">
        <v>1109</v>
      </c>
      <c r="F43" s="46">
        <v>15.9</v>
      </c>
      <c r="G43" s="26">
        <f t="shared" si="0"/>
        <v>-53</v>
      </c>
    </row>
    <row r="44" spans="1:8">
      <c r="A44" s="24" t="s">
        <v>52</v>
      </c>
      <c r="B44" s="24">
        <v>6882</v>
      </c>
      <c r="C44" s="24">
        <v>1164</v>
      </c>
      <c r="D44" s="24">
        <v>17</v>
      </c>
      <c r="E44" s="45">
        <v>1326</v>
      </c>
      <c r="F44" s="46">
        <v>19.7</v>
      </c>
      <c r="G44" s="26">
        <f t="shared" si="0"/>
        <v>-162</v>
      </c>
    </row>
    <row r="45" spans="1:8">
      <c r="A45" s="24" t="s">
        <v>53</v>
      </c>
      <c r="B45" s="24">
        <v>27290</v>
      </c>
      <c r="C45" s="24">
        <v>4381</v>
      </c>
      <c r="D45" s="24">
        <v>16.100000000000001</v>
      </c>
      <c r="E45" s="45">
        <v>4381</v>
      </c>
      <c r="F45" s="46">
        <v>16.100000000000001</v>
      </c>
      <c r="G45" s="26">
        <f t="shared" si="0"/>
        <v>0</v>
      </c>
      <c r="H45" s="611"/>
    </row>
    <row r="46" spans="1:8">
      <c r="A46" s="24" t="s">
        <v>54</v>
      </c>
      <c r="B46" s="24">
        <v>103563</v>
      </c>
      <c r="C46" s="24">
        <v>15608</v>
      </c>
      <c r="D46" s="24">
        <v>200.70000000000002</v>
      </c>
      <c r="E46" s="45">
        <v>15987</v>
      </c>
      <c r="F46" s="46">
        <v>15.5</v>
      </c>
      <c r="G46" s="26">
        <f t="shared" si="0"/>
        <v>-379</v>
      </c>
    </row>
    <row r="47" spans="1:8">
      <c r="A47" s="795"/>
      <c r="B47" s="796"/>
      <c r="C47" s="796"/>
      <c r="D47" s="796"/>
      <c r="E47" s="796"/>
      <c r="F47" s="796"/>
      <c r="G47" s="797"/>
    </row>
    <row r="48" spans="1:8" ht="15.75">
      <c r="A48" s="24" t="s">
        <v>55</v>
      </c>
      <c r="B48" s="24">
        <v>66049</v>
      </c>
      <c r="C48" s="24">
        <v>11302</v>
      </c>
      <c r="D48" s="24">
        <v>17.11</v>
      </c>
      <c r="E48" s="29">
        <v>12717</v>
      </c>
      <c r="F48" s="30">
        <v>18.899999999999999</v>
      </c>
      <c r="G48" s="26">
        <f t="shared" si="0"/>
        <v>-1415</v>
      </c>
    </row>
    <row r="49" spans="1:7">
      <c r="A49" s="31"/>
      <c r="B49" s="32"/>
      <c r="C49" s="32"/>
      <c r="D49" s="796"/>
      <c r="E49" s="796"/>
      <c r="F49" s="796"/>
      <c r="G49" s="797"/>
    </row>
    <row r="50" spans="1:7" ht="15.75">
      <c r="A50" s="24" t="s">
        <v>56</v>
      </c>
      <c r="B50" s="24">
        <v>3189</v>
      </c>
      <c r="C50" s="24">
        <v>487</v>
      </c>
      <c r="D50" s="24">
        <v>15.27</v>
      </c>
      <c r="E50" s="29">
        <v>475</v>
      </c>
      <c r="F50" s="30">
        <v>15.2</v>
      </c>
      <c r="G50" s="26">
        <f t="shared" si="0"/>
        <v>12</v>
      </c>
    </row>
    <row r="51" spans="1:7" ht="15.75">
      <c r="A51" s="24" t="s">
        <v>57</v>
      </c>
      <c r="B51" s="24">
        <v>13778</v>
      </c>
      <c r="C51" s="24">
        <v>1859</v>
      </c>
      <c r="D51" s="24">
        <v>13.49</v>
      </c>
      <c r="E51" s="33">
        <v>1757</v>
      </c>
      <c r="F51" s="30">
        <v>13.4</v>
      </c>
      <c r="G51" s="26">
        <f t="shared" si="0"/>
        <v>102</v>
      </c>
    </row>
    <row r="52" spans="1:7" ht="15.75">
      <c r="A52" s="24" t="s">
        <v>58</v>
      </c>
      <c r="B52" s="24">
        <v>6830</v>
      </c>
      <c r="C52" s="24">
        <v>1354</v>
      </c>
      <c r="D52" s="24">
        <v>18.82</v>
      </c>
      <c r="E52" s="29">
        <v>1347</v>
      </c>
      <c r="F52" s="30">
        <v>20.2</v>
      </c>
      <c r="G52" s="26">
        <f t="shared" si="0"/>
        <v>7</v>
      </c>
    </row>
    <row r="53" spans="1:7" ht="15.75">
      <c r="A53" s="24" t="s">
        <v>59</v>
      </c>
      <c r="B53" s="24">
        <v>2479</v>
      </c>
      <c r="C53" s="24">
        <v>402</v>
      </c>
      <c r="D53" s="24">
        <v>16.21</v>
      </c>
      <c r="E53" s="29">
        <v>370</v>
      </c>
      <c r="F53" s="30">
        <v>14.5</v>
      </c>
      <c r="G53" s="26">
        <f t="shared" si="0"/>
        <v>32</v>
      </c>
    </row>
    <row r="54" spans="1:7" ht="15.75">
      <c r="A54" s="24" t="s">
        <v>60</v>
      </c>
      <c r="B54" s="24">
        <v>4095</v>
      </c>
      <c r="C54" s="24">
        <v>470</v>
      </c>
      <c r="D54" s="24">
        <v>11.47</v>
      </c>
      <c r="E54" s="29">
        <v>473</v>
      </c>
      <c r="F54" s="30">
        <v>11.6</v>
      </c>
      <c r="G54" s="26">
        <f t="shared" si="0"/>
        <v>-3</v>
      </c>
    </row>
    <row r="55" spans="1:7" ht="15.75">
      <c r="A55" s="24" t="s">
        <v>61</v>
      </c>
      <c r="B55" s="24">
        <v>3870</v>
      </c>
      <c r="C55" s="24">
        <v>460</v>
      </c>
      <c r="D55" s="24">
        <v>11.88</v>
      </c>
      <c r="E55" s="29">
        <v>455</v>
      </c>
      <c r="F55" s="30">
        <v>11.6</v>
      </c>
      <c r="G55" s="26">
        <f t="shared" si="0"/>
        <v>5</v>
      </c>
    </row>
    <row r="56" spans="1:7" ht="15.75">
      <c r="A56" s="24" t="s">
        <v>62</v>
      </c>
      <c r="B56" s="24">
        <v>4457</v>
      </c>
      <c r="C56" s="24">
        <v>606</v>
      </c>
      <c r="D56" s="24">
        <v>13.59</v>
      </c>
      <c r="E56" s="29">
        <v>595</v>
      </c>
      <c r="F56" s="30">
        <v>13.2</v>
      </c>
      <c r="G56" s="26">
        <f t="shared" si="0"/>
        <v>11</v>
      </c>
    </row>
    <row r="57" spans="1:7" ht="15.75">
      <c r="A57" s="24" t="s">
        <v>63</v>
      </c>
      <c r="B57" s="24">
        <v>6654</v>
      </c>
      <c r="C57" s="24">
        <v>905</v>
      </c>
      <c r="D57" s="24">
        <v>13.6</v>
      </c>
      <c r="E57" s="29">
        <v>987</v>
      </c>
      <c r="F57" s="30">
        <v>15.3</v>
      </c>
      <c r="G57" s="26">
        <f t="shared" si="0"/>
        <v>-82</v>
      </c>
    </row>
    <row r="58" spans="1:7" ht="15.75">
      <c r="A58" s="24" t="s">
        <v>64</v>
      </c>
      <c r="B58" s="24">
        <v>4759</v>
      </c>
      <c r="C58" s="24">
        <v>731</v>
      </c>
      <c r="D58" s="24">
        <v>15.36</v>
      </c>
      <c r="E58" s="29">
        <v>688</v>
      </c>
      <c r="F58" s="30">
        <v>14.6</v>
      </c>
      <c r="G58" s="26">
        <f t="shared" si="0"/>
        <v>43</v>
      </c>
    </row>
    <row r="59" spans="1:7" ht="15.75">
      <c r="A59" s="24" t="s">
        <v>65</v>
      </c>
      <c r="B59" s="24">
        <v>5679</v>
      </c>
      <c r="C59" s="24">
        <v>850</v>
      </c>
      <c r="D59" s="24">
        <v>14.96</v>
      </c>
      <c r="E59" s="29">
        <v>935</v>
      </c>
      <c r="F59" s="30">
        <v>17</v>
      </c>
      <c r="G59" s="26">
        <f t="shared" si="0"/>
        <v>-85</v>
      </c>
    </row>
    <row r="60" spans="1:7" ht="15.75">
      <c r="A60" s="24" t="s">
        <v>66</v>
      </c>
      <c r="B60" s="24">
        <v>7021</v>
      </c>
      <c r="C60" s="24">
        <v>1057</v>
      </c>
      <c r="D60" s="24">
        <v>15.05</v>
      </c>
      <c r="E60" s="29">
        <v>1073</v>
      </c>
      <c r="F60" s="30">
        <v>15.4</v>
      </c>
      <c r="G60" s="26">
        <f t="shared" si="0"/>
        <v>-16</v>
      </c>
    </row>
    <row r="61" spans="1:7" ht="15.75">
      <c r="A61" s="24" t="s">
        <v>67</v>
      </c>
      <c r="B61" s="24">
        <v>5420</v>
      </c>
      <c r="C61" s="24">
        <v>947</v>
      </c>
      <c r="D61" s="24">
        <v>17.47</v>
      </c>
      <c r="E61" s="29">
        <v>1001</v>
      </c>
      <c r="F61" s="30">
        <v>19</v>
      </c>
      <c r="G61" s="26">
        <f t="shared" si="0"/>
        <v>-54</v>
      </c>
    </row>
    <row r="62" spans="1:7" ht="15.75">
      <c r="A62" s="24" t="s">
        <v>68</v>
      </c>
      <c r="B62" s="24">
        <v>4006</v>
      </c>
      <c r="C62" s="24">
        <v>221</v>
      </c>
      <c r="D62" s="24">
        <v>5.51</v>
      </c>
      <c r="E62" s="29">
        <v>248</v>
      </c>
      <c r="F62" s="30">
        <v>6.1</v>
      </c>
      <c r="G62" s="26">
        <f t="shared" si="0"/>
        <v>-27</v>
      </c>
    </row>
    <row r="63" spans="1:7" ht="15.75">
      <c r="A63" s="24" t="s">
        <v>69</v>
      </c>
      <c r="B63" s="24">
        <v>3272</v>
      </c>
      <c r="C63" s="24">
        <v>429</v>
      </c>
      <c r="D63" s="24">
        <v>13.11</v>
      </c>
      <c r="E63" s="29">
        <v>429</v>
      </c>
      <c r="F63" s="30">
        <v>13.2</v>
      </c>
      <c r="G63" s="26">
        <f t="shared" si="0"/>
        <v>0</v>
      </c>
    </row>
    <row r="64" spans="1:7" ht="15.75">
      <c r="A64" s="24" t="s">
        <v>70</v>
      </c>
      <c r="B64" s="24">
        <v>4538</v>
      </c>
      <c r="C64" s="24">
        <v>1064</v>
      </c>
      <c r="D64" s="24">
        <v>23.44</v>
      </c>
      <c r="E64" s="29">
        <v>1004</v>
      </c>
      <c r="F64" s="30">
        <v>22.6</v>
      </c>
      <c r="G64" s="26">
        <f t="shared" si="0"/>
        <v>60</v>
      </c>
    </row>
    <row r="65" spans="1:8" ht="15.75">
      <c r="A65" s="24" t="s">
        <v>71</v>
      </c>
      <c r="B65" s="24">
        <f>SUM(B50:B64)</f>
        <v>80047</v>
      </c>
      <c r="C65" s="24">
        <f>SUM(C50:C64)</f>
        <v>11842</v>
      </c>
      <c r="D65" s="24">
        <f>SUM(D50:D64)</f>
        <v>219.23000000000002</v>
      </c>
      <c r="E65" s="33">
        <v>11837</v>
      </c>
      <c r="F65" s="30">
        <v>15.1</v>
      </c>
      <c r="G65" s="26">
        <f t="shared" si="0"/>
        <v>5</v>
      </c>
      <c r="H65" s="611"/>
    </row>
    <row r="66" spans="1:8">
      <c r="A66" s="795"/>
      <c r="B66" s="796"/>
      <c r="C66" s="796"/>
      <c r="D66" s="796"/>
      <c r="E66" s="796"/>
      <c r="F66" s="796"/>
      <c r="G66" s="797"/>
    </row>
    <row r="67" spans="1:8" ht="15.75">
      <c r="A67" s="24" t="s">
        <v>72</v>
      </c>
      <c r="B67" s="24">
        <v>5894</v>
      </c>
      <c r="C67" s="24">
        <v>562</v>
      </c>
      <c r="D67" s="24">
        <v>9.5399999999999991</v>
      </c>
      <c r="E67" s="106">
        <v>630</v>
      </c>
      <c r="F67" s="107">
        <v>10.89</v>
      </c>
      <c r="G67" s="26">
        <f t="shared" si="0"/>
        <v>-68</v>
      </c>
    </row>
    <row r="68" spans="1:8" ht="15.75">
      <c r="A68" s="24" t="s">
        <v>73</v>
      </c>
      <c r="B68" s="24">
        <v>5572</v>
      </c>
      <c r="C68" s="24">
        <v>1023</v>
      </c>
      <c r="D68" s="24">
        <v>18.3</v>
      </c>
      <c r="E68" s="106">
        <v>893</v>
      </c>
      <c r="F68" s="107">
        <v>16.3</v>
      </c>
      <c r="G68" s="26">
        <f t="shared" si="0"/>
        <v>130</v>
      </c>
    </row>
    <row r="69" spans="1:8" ht="15.75">
      <c r="A69" s="24" t="s">
        <v>74</v>
      </c>
      <c r="B69" s="24">
        <v>10504</v>
      </c>
      <c r="C69" s="24">
        <v>923</v>
      </c>
      <c r="D69" s="24">
        <v>8.8000000000000007</v>
      </c>
      <c r="E69" s="106">
        <v>928</v>
      </c>
      <c r="F69" s="107">
        <v>8.8800000000000008</v>
      </c>
      <c r="G69" s="26">
        <f t="shared" ref="G69:G132" si="1">C69-E69</f>
        <v>-5</v>
      </c>
    </row>
    <row r="70" spans="1:8" ht="15.75">
      <c r="A70" s="24" t="s">
        <v>75</v>
      </c>
      <c r="B70" s="24">
        <v>7643</v>
      </c>
      <c r="C70" s="24">
        <v>1042</v>
      </c>
      <c r="D70" s="24">
        <v>13.6</v>
      </c>
      <c r="E70" s="106">
        <v>1059</v>
      </c>
      <c r="F70" s="107">
        <v>14.1</v>
      </c>
      <c r="G70" s="26">
        <f t="shared" si="1"/>
        <v>-17</v>
      </c>
    </row>
    <row r="71" spans="1:8" ht="15.75">
      <c r="A71" s="24" t="s">
        <v>76</v>
      </c>
      <c r="B71" s="24">
        <v>4605</v>
      </c>
      <c r="C71" s="24">
        <v>519</v>
      </c>
      <c r="D71" s="24">
        <v>11.3</v>
      </c>
      <c r="E71" s="106">
        <v>555</v>
      </c>
      <c r="F71" s="107">
        <v>12.6</v>
      </c>
      <c r="G71" s="26">
        <f t="shared" si="1"/>
        <v>-36</v>
      </c>
    </row>
    <row r="72" spans="1:8" ht="15.75">
      <c r="A72" s="24" t="s">
        <v>77</v>
      </c>
      <c r="B72" s="24">
        <v>4899</v>
      </c>
      <c r="C72" s="24">
        <v>871</v>
      </c>
      <c r="D72" s="24">
        <v>17.8</v>
      </c>
      <c r="E72" s="106">
        <v>724</v>
      </c>
      <c r="F72" s="107">
        <v>15.26</v>
      </c>
      <c r="G72" s="26">
        <f t="shared" si="1"/>
        <v>147</v>
      </c>
    </row>
    <row r="73" spans="1:8" ht="15.75">
      <c r="A73" s="24" t="s">
        <v>78</v>
      </c>
      <c r="B73" s="24">
        <v>9986</v>
      </c>
      <c r="C73" s="24">
        <v>852</v>
      </c>
      <c r="D73" s="24">
        <v>8.5</v>
      </c>
      <c r="E73" s="106">
        <v>814</v>
      </c>
      <c r="F73" s="107">
        <v>8.3000000000000007</v>
      </c>
      <c r="G73" s="26">
        <f t="shared" si="1"/>
        <v>38</v>
      </c>
    </row>
    <row r="74" spans="1:8" ht="15.75">
      <c r="A74" s="24" t="s">
        <v>79</v>
      </c>
      <c r="B74" s="24">
        <v>18774</v>
      </c>
      <c r="C74" s="24">
        <v>3710</v>
      </c>
      <c r="D74" s="24">
        <v>19.8</v>
      </c>
      <c r="E74" s="106">
        <v>3678</v>
      </c>
      <c r="F74" s="107">
        <v>20.100000000000001</v>
      </c>
      <c r="G74" s="26">
        <f t="shared" si="1"/>
        <v>32</v>
      </c>
    </row>
    <row r="75" spans="1:8" ht="15.75">
      <c r="A75" s="24" t="s">
        <v>80</v>
      </c>
      <c r="B75" s="24">
        <v>67877</v>
      </c>
      <c r="C75" s="24">
        <v>674</v>
      </c>
      <c r="D75" s="24">
        <v>0.99</v>
      </c>
      <c r="E75" s="106">
        <v>766</v>
      </c>
      <c r="F75" s="107">
        <v>1.1499999999999999</v>
      </c>
      <c r="G75" s="26">
        <f t="shared" si="1"/>
        <v>-92</v>
      </c>
    </row>
    <row r="76" spans="1:8" ht="15.75">
      <c r="A76" s="24" t="s">
        <v>81</v>
      </c>
      <c r="B76" s="24">
        <f>SUM(B67:B75)</f>
        <v>135754</v>
      </c>
      <c r="C76" s="24">
        <v>10176</v>
      </c>
      <c r="D76" s="24">
        <v>14.99</v>
      </c>
      <c r="E76" s="106">
        <f>SUM(E67:E75)</f>
        <v>10047</v>
      </c>
      <c r="F76" s="107">
        <v>15.1</v>
      </c>
      <c r="G76" s="26">
        <f t="shared" si="1"/>
        <v>129</v>
      </c>
      <c r="H76" s="611"/>
    </row>
    <row r="77" spans="1:8">
      <c r="A77" s="795"/>
      <c r="B77" s="796"/>
      <c r="C77" s="796"/>
      <c r="D77" s="796"/>
      <c r="E77" s="796"/>
      <c r="F77" s="796"/>
      <c r="G77" s="797"/>
    </row>
    <row r="78" spans="1:8" ht="15.75">
      <c r="A78" s="24" t="s">
        <v>82</v>
      </c>
      <c r="B78" s="24">
        <v>3461</v>
      </c>
      <c r="C78" s="24">
        <v>359</v>
      </c>
      <c r="D78" s="24">
        <v>10.4</v>
      </c>
      <c r="E78" s="103">
        <v>365</v>
      </c>
      <c r="F78" s="104">
        <v>11</v>
      </c>
      <c r="G78" s="26">
        <f t="shared" si="1"/>
        <v>-6</v>
      </c>
    </row>
    <row r="79" spans="1:8" ht="15.75">
      <c r="A79" s="24" t="s">
        <v>83</v>
      </c>
      <c r="B79" s="24">
        <v>3044</v>
      </c>
      <c r="C79" s="24">
        <v>221</v>
      </c>
      <c r="D79" s="24">
        <v>7.3</v>
      </c>
      <c r="E79" s="103">
        <v>207</v>
      </c>
      <c r="F79" s="104">
        <v>7</v>
      </c>
      <c r="G79" s="26">
        <f t="shared" si="1"/>
        <v>14</v>
      </c>
    </row>
    <row r="80" spans="1:8" ht="15.75">
      <c r="A80" s="24" t="s">
        <v>84</v>
      </c>
      <c r="B80" s="24">
        <v>6542</v>
      </c>
      <c r="C80" s="24">
        <v>1031</v>
      </c>
      <c r="D80" s="24">
        <v>15.8</v>
      </c>
      <c r="E80" s="103">
        <v>1028</v>
      </c>
      <c r="F80" s="104">
        <v>16</v>
      </c>
      <c r="G80" s="26">
        <f t="shared" si="1"/>
        <v>3</v>
      </c>
    </row>
    <row r="81" spans="1:8" ht="15.75">
      <c r="A81" s="24" t="s">
        <v>85</v>
      </c>
      <c r="B81" s="24">
        <v>6148</v>
      </c>
      <c r="C81" s="24">
        <v>668</v>
      </c>
      <c r="D81" s="24">
        <v>10.9</v>
      </c>
      <c r="E81" s="103">
        <v>640</v>
      </c>
      <c r="F81" s="104">
        <v>10.5</v>
      </c>
      <c r="G81" s="26">
        <f t="shared" si="1"/>
        <v>28</v>
      </c>
    </row>
    <row r="82" spans="1:8" ht="15.75">
      <c r="A82" s="24" t="s">
        <v>86</v>
      </c>
      <c r="B82" s="24">
        <v>7213</v>
      </c>
      <c r="C82" s="24">
        <v>1844</v>
      </c>
      <c r="D82" s="24">
        <v>25.5</v>
      </c>
      <c r="E82" s="108">
        <v>1852</v>
      </c>
      <c r="F82" s="104">
        <v>25.7</v>
      </c>
      <c r="G82" s="26">
        <f t="shared" si="1"/>
        <v>-8</v>
      </c>
    </row>
    <row r="83" spans="1:8" ht="15.75">
      <c r="A83" s="24" t="s">
        <v>87</v>
      </c>
      <c r="B83" s="24">
        <v>4874</v>
      </c>
      <c r="C83" s="24">
        <v>793</v>
      </c>
      <c r="D83" s="24">
        <v>16.3</v>
      </c>
      <c r="E83" s="103">
        <v>824</v>
      </c>
      <c r="F83" s="104">
        <v>17</v>
      </c>
      <c r="G83" s="26">
        <f t="shared" si="1"/>
        <v>-31</v>
      </c>
    </row>
    <row r="84" spans="1:8" ht="15.75">
      <c r="A84" s="24" t="s">
        <v>88</v>
      </c>
      <c r="B84" s="24">
        <v>16324</v>
      </c>
      <c r="C84" s="24">
        <v>3518</v>
      </c>
      <c r="D84" s="24">
        <v>21.5</v>
      </c>
      <c r="E84" s="103">
        <v>3494</v>
      </c>
      <c r="F84" s="104">
        <v>21.8</v>
      </c>
      <c r="G84" s="26">
        <f t="shared" si="1"/>
        <v>24</v>
      </c>
    </row>
    <row r="85" spans="1:8" ht="15.75">
      <c r="A85" s="24" t="s">
        <v>89</v>
      </c>
      <c r="B85" s="24">
        <f>SUM(B78:B84)</f>
        <v>47606</v>
      </c>
      <c r="C85" s="24">
        <f>SUM(C78:C84)</f>
        <v>8434</v>
      </c>
      <c r="D85" s="24">
        <f>SUM(D78:D84)</f>
        <v>107.7</v>
      </c>
      <c r="E85" s="103">
        <v>8410</v>
      </c>
      <c r="F85" s="104">
        <v>18</v>
      </c>
      <c r="G85" s="26">
        <f t="shared" si="1"/>
        <v>24</v>
      </c>
      <c r="H85" s="611"/>
    </row>
    <row r="86" spans="1:8">
      <c r="A86" s="795"/>
      <c r="B86" s="796"/>
      <c r="C86" s="796"/>
      <c r="D86" s="796"/>
      <c r="E86" s="796"/>
      <c r="F86" s="796"/>
      <c r="G86" s="797"/>
    </row>
    <row r="87" spans="1:8">
      <c r="A87" s="24" t="s">
        <v>90</v>
      </c>
      <c r="B87" s="24">
        <v>4806</v>
      </c>
      <c r="C87" s="24">
        <v>516</v>
      </c>
      <c r="D87" s="24">
        <v>10.7</v>
      </c>
      <c r="E87" s="45">
        <v>535</v>
      </c>
      <c r="F87" s="46">
        <v>10.8</v>
      </c>
      <c r="G87" s="26">
        <f t="shared" si="1"/>
        <v>-19</v>
      </c>
    </row>
    <row r="88" spans="1:8">
      <c r="A88" s="24" t="s">
        <v>91</v>
      </c>
      <c r="B88" s="24">
        <v>3747</v>
      </c>
      <c r="C88" s="24">
        <v>557</v>
      </c>
      <c r="D88" s="24">
        <v>14.8</v>
      </c>
      <c r="E88" s="45">
        <v>546</v>
      </c>
      <c r="F88" s="46">
        <v>14.2</v>
      </c>
      <c r="G88" s="26">
        <f t="shared" si="1"/>
        <v>11</v>
      </c>
    </row>
    <row r="89" spans="1:8">
      <c r="A89" s="24" t="s">
        <v>92</v>
      </c>
      <c r="B89" s="24">
        <v>8594</v>
      </c>
      <c r="C89" s="24">
        <v>1363</v>
      </c>
      <c r="D89" s="24">
        <v>15.9</v>
      </c>
      <c r="E89" s="45">
        <v>1376</v>
      </c>
      <c r="F89" s="46">
        <v>15.8</v>
      </c>
      <c r="G89" s="26">
        <f t="shared" si="1"/>
        <v>-13</v>
      </c>
    </row>
    <row r="90" spans="1:8">
      <c r="A90" s="24" t="s">
        <v>93</v>
      </c>
      <c r="B90" s="24">
        <v>8925</v>
      </c>
      <c r="C90" s="24">
        <v>542</v>
      </c>
      <c r="D90" s="24">
        <v>6</v>
      </c>
      <c r="E90" s="45">
        <v>587</v>
      </c>
      <c r="F90" s="46">
        <v>6.6</v>
      </c>
      <c r="G90" s="26">
        <f t="shared" si="1"/>
        <v>-45</v>
      </c>
    </row>
    <row r="91" spans="1:8">
      <c r="A91" s="24" t="s">
        <v>94</v>
      </c>
      <c r="B91" s="24">
        <v>4003</v>
      </c>
      <c r="C91" s="24">
        <v>529</v>
      </c>
      <c r="D91" s="24">
        <v>13.2</v>
      </c>
      <c r="E91" s="45">
        <v>475</v>
      </c>
      <c r="F91" s="46">
        <v>11.5</v>
      </c>
      <c r="G91" s="26">
        <f t="shared" si="1"/>
        <v>54</v>
      </c>
    </row>
    <row r="92" spans="1:8">
      <c r="A92" s="24" t="s">
        <v>95</v>
      </c>
      <c r="B92" s="24">
        <v>4170</v>
      </c>
      <c r="C92" s="24">
        <v>665</v>
      </c>
      <c r="D92" s="24">
        <v>15.9</v>
      </c>
      <c r="E92" s="45">
        <v>809</v>
      </c>
      <c r="F92" s="46">
        <v>19.399999999999999</v>
      </c>
      <c r="G92" s="26">
        <f t="shared" si="1"/>
        <v>-144</v>
      </c>
    </row>
    <row r="93" spans="1:8">
      <c r="A93" s="24" t="s">
        <v>96</v>
      </c>
      <c r="B93" s="24">
        <v>3281</v>
      </c>
      <c r="C93" s="24">
        <v>755</v>
      </c>
      <c r="D93" s="24">
        <v>23</v>
      </c>
      <c r="E93" s="45">
        <v>750</v>
      </c>
      <c r="F93" s="46">
        <v>22.6</v>
      </c>
      <c r="G93" s="26">
        <f t="shared" si="1"/>
        <v>5</v>
      </c>
    </row>
    <row r="94" spans="1:8">
      <c r="A94" s="24" t="s">
        <v>97</v>
      </c>
      <c r="B94" s="24">
        <v>4229</v>
      </c>
      <c r="C94" s="24">
        <v>394</v>
      </c>
      <c r="D94" s="24">
        <v>9.3000000000000007</v>
      </c>
      <c r="E94" s="45">
        <v>448</v>
      </c>
      <c r="F94" s="46">
        <v>10.5</v>
      </c>
      <c r="G94" s="26">
        <f t="shared" si="1"/>
        <v>-54</v>
      </c>
    </row>
    <row r="95" spans="1:8">
      <c r="A95" s="24" t="s">
        <v>98</v>
      </c>
      <c r="B95" s="24">
        <v>5741</v>
      </c>
      <c r="C95" s="24">
        <v>730</v>
      </c>
      <c r="D95" s="24">
        <v>12.7</v>
      </c>
      <c r="E95" s="45">
        <v>745</v>
      </c>
      <c r="F95" s="46">
        <v>12.6</v>
      </c>
      <c r="G95" s="26">
        <f t="shared" si="1"/>
        <v>-15</v>
      </c>
    </row>
    <row r="96" spans="1:8">
      <c r="A96" s="24" t="s">
        <v>99</v>
      </c>
      <c r="B96" s="24">
        <v>19631</v>
      </c>
      <c r="C96" s="24">
        <v>2586</v>
      </c>
      <c r="D96" s="24">
        <v>13.1</v>
      </c>
      <c r="E96" s="45">
        <v>2696</v>
      </c>
      <c r="F96" s="46">
        <v>14</v>
      </c>
      <c r="G96" s="26">
        <f t="shared" si="1"/>
        <v>-110</v>
      </c>
    </row>
    <row r="97" spans="1:8">
      <c r="A97" s="24" t="s">
        <v>100</v>
      </c>
      <c r="B97" s="24">
        <v>19631</v>
      </c>
      <c r="C97" s="24">
        <v>2141</v>
      </c>
      <c r="D97" s="24">
        <v>10.9</v>
      </c>
      <c r="E97" s="45">
        <v>2131</v>
      </c>
      <c r="F97" s="46">
        <v>11.1</v>
      </c>
      <c r="G97" s="26">
        <f t="shared" si="1"/>
        <v>10</v>
      </c>
    </row>
    <row r="98" spans="1:8">
      <c r="A98" s="24" t="s">
        <v>101</v>
      </c>
      <c r="B98" s="24">
        <v>67127</v>
      </c>
      <c r="C98" s="24">
        <v>10778</v>
      </c>
      <c r="D98" s="24">
        <v>16</v>
      </c>
      <c r="E98" s="45">
        <f>SUM(E87:E97)</f>
        <v>11098</v>
      </c>
      <c r="F98" s="46">
        <v>16.5</v>
      </c>
      <c r="G98" s="26">
        <f t="shared" si="1"/>
        <v>-320</v>
      </c>
      <c r="H98" s="611"/>
    </row>
    <row r="99" spans="1:8">
      <c r="A99" s="798"/>
      <c r="B99" s="799"/>
      <c r="C99" s="799"/>
      <c r="D99" s="799"/>
      <c r="E99" s="799"/>
      <c r="F99" s="799"/>
      <c r="G99" s="800"/>
    </row>
    <row r="100" spans="1:8" ht="15.75">
      <c r="A100" s="24" t="s">
        <v>102</v>
      </c>
      <c r="B100" s="24">
        <v>5405</v>
      </c>
      <c r="C100" s="24">
        <v>621</v>
      </c>
      <c r="D100" s="105">
        <v>11.48936170212766</v>
      </c>
      <c r="E100" s="109">
        <v>646</v>
      </c>
      <c r="F100" s="110">
        <v>11.9</v>
      </c>
      <c r="G100" s="26">
        <f t="shared" si="1"/>
        <v>-25</v>
      </c>
    </row>
    <row r="101" spans="1:8" ht="15.75">
      <c r="A101" s="24" t="s">
        <v>103</v>
      </c>
      <c r="B101" s="24">
        <v>7426</v>
      </c>
      <c r="C101" s="24">
        <v>847</v>
      </c>
      <c r="D101" s="105">
        <v>11.405871263129544</v>
      </c>
      <c r="E101" s="84">
        <v>812</v>
      </c>
      <c r="F101" s="85">
        <v>11.1</v>
      </c>
      <c r="G101" s="26">
        <f t="shared" si="1"/>
        <v>35</v>
      </c>
    </row>
    <row r="102" spans="1:8" ht="15.75">
      <c r="A102" s="24" t="s">
        <v>104</v>
      </c>
      <c r="B102" s="24">
        <v>7386</v>
      </c>
      <c r="C102" s="24">
        <v>530</v>
      </c>
      <c r="D102" s="105">
        <v>7.1757378824803686</v>
      </c>
      <c r="E102" s="84">
        <v>563</v>
      </c>
      <c r="F102" s="85">
        <v>7.8</v>
      </c>
      <c r="G102" s="26">
        <f t="shared" si="1"/>
        <v>-33</v>
      </c>
    </row>
    <row r="103" spans="1:8" ht="15.75">
      <c r="A103" s="24" t="s">
        <v>105</v>
      </c>
      <c r="B103" s="24">
        <v>5991</v>
      </c>
      <c r="C103" s="24">
        <v>831</v>
      </c>
      <c r="D103" s="105">
        <v>13.870806209313971</v>
      </c>
      <c r="E103" s="84">
        <v>834</v>
      </c>
      <c r="F103" s="85">
        <v>13.9</v>
      </c>
      <c r="G103" s="26">
        <f t="shared" si="1"/>
        <v>-3</v>
      </c>
    </row>
    <row r="104" spans="1:8" ht="15.75">
      <c r="A104" s="24" t="s">
        <v>106</v>
      </c>
      <c r="B104" s="24">
        <v>6794</v>
      </c>
      <c r="C104" s="24">
        <v>1617</v>
      </c>
      <c r="D104" s="105">
        <v>23.800412128348544</v>
      </c>
      <c r="E104" s="83">
        <v>1698</v>
      </c>
      <c r="F104" s="111">
        <v>24.9</v>
      </c>
      <c r="G104" s="26">
        <f t="shared" si="1"/>
        <v>-81</v>
      </c>
    </row>
    <row r="105" spans="1:8" ht="15.75">
      <c r="A105" s="24" t="s">
        <v>107</v>
      </c>
      <c r="B105" s="24">
        <v>8824</v>
      </c>
      <c r="C105" s="24">
        <v>1345</v>
      </c>
      <c r="D105" s="105">
        <v>15.242520398912058</v>
      </c>
      <c r="E105" s="87">
        <v>1418</v>
      </c>
      <c r="F105" s="86">
        <v>16.100000000000001</v>
      </c>
      <c r="G105" s="26">
        <f t="shared" si="1"/>
        <v>-73</v>
      </c>
    </row>
    <row r="106" spans="1:8" ht="15.75">
      <c r="A106" s="24" t="s">
        <v>108</v>
      </c>
      <c r="B106" s="24">
        <v>5510</v>
      </c>
      <c r="C106" s="24">
        <v>970</v>
      </c>
      <c r="D106" s="105">
        <v>17.604355716878402</v>
      </c>
      <c r="E106" s="83">
        <v>968</v>
      </c>
      <c r="F106" s="111">
        <v>17.600000000000001</v>
      </c>
      <c r="G106" s="26">
        <f t="shared" si="1"/>
        <v>2</v>
      </c>
    </row>
    <row r="107" spans="1:8" ht="15.75">
      <c r="A107" s="24" t="s">
        <v>109</v>
      </c>
      <c r="B107" s="24">
        <v>6838</v>
      </c>
      <c r="C107" s="24">
        <v>1104</v>
      </c>
      <c r="D107" s="105">
        <v>16.145071658379642</v>
      </c>
      <c r="E107" s="84">
        <v>1129</v>
      </c>
      <c r="F107" s="85">
        <v>16.8</v>
      </c>
      <c r="G107" s="26">
        <f t="shared" si="1"/>
        <v>-25</v>
      </c>
    </row>
    <row r="108" spans="1:8" ht="15.75">
      <c r="A108" s="24" t="s">
        <v>110</v>
      </c>
      <c r="B108" s="24">
        <v>9110</v>
      </c>
      <c r="C108" s="24">
        <v>1609</v>
      </c>
      <c r="D108" s="105">
        <v>17.661909989023052</v>
      </c>
      <c r="E108" s="87">
        <v>1628</v>
      </c>
      <c r="F108" s="86">
        <v>17.7</v>
      </c>
      <c r="G108" s="26">
        <f t="shared" si="1"/>
        <v>-19</v>
      </c>
    </row>
    <row r="109" spans="1:8" ht="15.75">
      <c r="A109" s="24" t="s">
        <v>111</v>
      </c>
      <c r="B109" s="24">
        <v>36093</v>
      </c>
      <c r="C109" s="24">
        <v>7573</v>
      </c>
      <c r="D109" s="105">
        <v>20.981907849167428</v>
      </c>
      <c r="E109" s="112">
        <v>6735</v>
      </c>
      <c r="F109" s="113">
        <v>19.100000000000001</v>
      </c>
      <c r="G109" s="26">
        <f t="shared" si="1"/>
        <v>838</v>
      </c>
    </row>
    <row r="110" spans="1:8" ht="15.75">
      <c r="A110" s="24" t="s">
        <v>112</v>
      </c>
      <c r="B110" s="24">
        <v>99377</v>
      </c>
      <c r="C110" s="24">
        <v>17047</v>
      </c>
      <c r="D110" s="105">
        <v>17.153868601386637</v>
      </c>
      <c r="E110" s="114">
        <f>SUM(E100:E109)</f>
        <v>16431</v>
      </c>
      <c r="F110" s="113">
        <v>16.7</v>
      </c>
      <c r="G110" s="26">
        <f t="shared" si="1"/>
        <v>616</v>
      </c>
      <c r="H110" s="611"/>
    </row>
    <row r="111" spans="1:8">
      <c r="A111" s="795"/>
      <c r="B111" s="796"/>
      <c r="C111" s="796"/>
      <c r="D111" s="796"/>
      <c r="E111" s="796"/>
      <c r="F111" s="796"/>
      <c r="G111" s="797"/>
    </row>
    <row r="112" spans="1:8" ht="15.75">
      <c r="A112" s="24" t="s">
        <v>113</v>
      </c>
      <c r="B112" s="24">
        <v>4209</v>
      </c>
      <c r="C112" s="24">
        <v>931</v>
      </c>
      <c r="D112" s="24">
        <v>22.1</v>
      </c>
      <c r="E112" s="29">
        <v>1028</v>
      </c>
      <c r="F112" s="30">
        <v>25</v>
      </c>
      <c r="G112" s="26">
        <f t="shared" si="1"/>
        <v>-97</v>
      </c>
    </row>
    <row r="113" spans="1:8" ht="15.75">
      <c r="A113" s="24" t="s">
        <v>114</v>
      </c>
      <c r="B113" s="24">
        <v>6033</v>
      </c>
      <c r="C113" s="24">
        <v>1400</v>
      </c>
      <c r="D113" s="24">
        <v>23</v>
      </c>
      <c r="E113" s="29">
        <v>1381</v>
      </c>
      <c r="F113" s="30">
        <v>23</v>
      </c>
      <c r="G113" s="26">
        <f t="shared" si="1"/>
        <v>19</v>
      </c>
    </row>
    <row r="114" spans="1:8" ht="15.75">
      <c r="A114" s="24" t="s">
        <v>115</v>
      </c>
      <c r="B114" s="24">
        <v>2978</v>
      </c>
      <c r="C114" s="24">
        <v>562</v>
      </c>
      <c r="D114" s="24">
        <v>20.2</v>
      </c>
      <c r="E114" s="29">
        <v>550</v>
      </c>
      <c r="F114" s="30">
        <v>20</v>
      </c>
      <c r="G114" s="26">
        <f t="shared" si="1"/>
        <v>12</v>
      </c>
    </row>
    <row r="115" spans="1:8" ht="15.75">
      <c r="A115" s="24" t="s">
        <v>116</v>
      </c>
      <c r="B115" s="24">
        <v>6444</v>
      </c>
      <c r="C115" s="24">
        <v>1156</v>
      </c>
      <c r="D115" s="24">
        <v>18</v>
      </c>
      <c r="E115" s="29">
        <v>1123</v>
      </c>
      <c r="F115" s="30">
        <v>17.399999999999999</v>
      </c>
      <c r="G115" s="26">
        <f t="shared" si="1"/>
        <v>33</v>
      </c>
    </row>
    <row r="116" spans="1:8" ht="15.75">
      <c r="A116" s="24" t="s">
        <v>117</v>
      </c>
      <c r="B116" s="24">
        <v>10981</v>
      </c>
      <c r="C116" s="24">
        <v>1886</v>
      </c>
      <c r="D116" s="24">
        <v>17.100000000000001</v>
      </c>
      <c r="E116" s="29">
        <v>1828</v>
      </c>
      <c r="F116" s="30">
        <v>17</v>
      </c>
      <c r="G116" s="26">
        <f t="shared" si="1"/>
        <v>58</v>
      </c>
    </row>
    <row r="117" spans="1:8" ht="15.75">
      <c r="A117" s="24" t="s">
        <v>118</v>
      </c>
      <c r="B117" s="24">
        <v>6141</v>
      </c>
      <c r="C117" s="24">
        <v>894</v>
      </c>
      <c r="D117" s="24">
        <v>14</v>
      </c>
      <c r="E117" s="29">
        <v>848</v>
      </c>
      <c r="F117" s="30">
        <v>14</v>
      </c>
      <c r="G117" s="26">
        <f t="shared" si="1"/>
        <v>46</v>
      </c>
    </row>
    <row r="118" spans="1:8" ht="15.75">
      <c r="A118" s="24" t="s">
        <v>119</v>
      </c>
      <c r="B118" s="24">
        <v>6330</v>
      </c>
      <c r="C118" s="24">
        <v>1500</v>
      </c>
      <c r="D118" s="24">
        <v>23.7</v>
      </c>
      <c r="E118" s="29">
        <v>1525</v>
      </c>
      <c r="F118" s="30">
        <v>24</v>
      </c>
      <c r="G118" s="26">
        <f t="shared" si="1"/>
        <v>-25</v>
      </c>
    </row>
    <row r="119" spans="1:8" ht="15.75">
      <c r="A119" s="24" t="s">
        <v>120</v>
      </c>
      <c r="B119" s="24">
        <v>4041</v>
      </c>
      <c r="C119" s="24">
        <v>648</v>
      </c>
      <c r="D119" s="24">
        <v>16</v>
      </c>
      <c r="E119" s="29">
        <v>631</v>
      </c>
      <c r="F119" s="30">
        <v>16</v>
      </c>
      <c r="G119" s="26">
        <f t="shared" si="1"/>
        <v>17</v>
      </c>
    </row>
    <row r="120" spans="1:8" ht="15.75">
      <c r="A120" s="24" t="s">
        <v>121</v>
      </c>
      <c r="B120" s="24">
        <v>4900</v>
      </c>
      <c r="C120" s="24">
        <v>1044</v>
      </c>
      <c r="D120" s="24">
        <v>21.3</v>
      </c>
      <c r="E120" s="29">
        <v>1032</v>
      </c>
      <c r="F120" s="30">
        <v>21</v>
      </c>
      <c r="G120" s="26">
        <f t="shared" si="1"/>
        <v>12</v>
      </c>
    </row>
    <row r="121" spans="1:8" ht="15.75">
      <c r="A121" s="24" t="s">
        <v>122</v>
      </c>
      <c r="B121" s="24">
        <v>3355</v>
      </c>
      <c r="C121" s="24">
        <v>489</v>
      </c>
      <c r="D121" s="24">
        <v>14</v>
      </c>
      <c r="E121" s="29">
        <v>500</v>
      </c>
      <c r="F121" s="30">
        <v>15</v>
      </c>
      <c r="G121" s="26">
        <f t="shared" si="1"/>
        <v>-11</v>
      </c>
    </row>
    <row r="122" spans="1:8" ht="15.75">
      <c r="A122" s="24" t="s">
        <v>123</v>
      </c>
      <c r="B122" s="24">
        <v>5456</v>
      </c>
      <c r="C122" s="24">
        <v>1262</v>
      </c>
      <c r="D122" s="24">
        <v>23.1</v>
      </c>
      <c r="E122" s="103">
        <v>1256</v>
      </c>
      <c r="F122" s="104">
        <v>23</v>
      </c>
      <c r="G122" s="26">
        <f t="shared" si="1"/>
        <v>6</v>
      </c>
    </row>
    <row r="123" spans="1:8" ht="15.75">
      <c r="A123" s="24" t="s">
        <v>124</v>
      </c>
      <c r="B123" s="24">
        <v>6757</v>
      </c>
      <c r="C123" s="24">
        <v>1738</v>
      </c>
      <c r="D123" s="24">
        <v>25.72</v>
      </c>
      <c r="E123" s="29">
        <v>1685</v>
      </c>
      <c r="F123" s="30">
        <v>25</v>
      </c>
      <c r="G123" s="26">
        <f t="shared" si="1"/>
        <v>53</v>
      </c>
    </row>
    <row r="124" spans="1:8" ht="15.75">
      <c r="A124" s="24" t="s">
        <v>125</v>
      </c>
      <c r="B124" s="24">
        <v>22754</v>
      </c>
      <c r="C124" s="24">
        <v>3913</v>
      </c>
      <c r="D124" s="24">
        <v>17.2</v>
      </c>
      <c r="E124" s="115">
        <v>4070</v>
      </c>
      <c r="F124" s="116">
        <v>18</v>
      </c>
      <c r="G124" s="26">
        <f t="shared" si="1"/>
        <v>-157</v>
      </c>
    </row>
    <row r="125" spans="1:8" ht="15.75">
      <c r="A125" s="24" t="s">
        <v>126</v>
      </c>
      <c r="B125" s="24">
        <v>90379</v>
      </c>
      <c r="C125" s="24">
        <v>34</v>
      </c>
      <c r="D125" s="24">
        <v>0.03</v>
      </c>
      <c r="E125" s="29">
        <v>41</v>
      </c>
      <c r="F125" s="30">
        <v>0.1</v>
      </c>
      <c r="G125" s="26">
        <f t="shared" si="1"/>
        <v>-7</v>
      </c>
    </row>
    <row r="126" spans="1:8" ht="15.75">
      <c r="A126" s="24" t="s">
        <v>127</v>
      </c>
      <c r="B126" s="24">
        <v>90379</v>
      </c>
      <c r="C126" s="24">
        <v>17457</v>
      </c>
      <c r="D126" s="24">
        <v>19.309999999999999</v>
      </c>
      <c r="E126" s="29">
        <f>SUM(E112:E125)</f>
        <v>17498</v>
      </c>
      <c r="F126" s="30">
        <v>19.52</v>
      </c>
      <c r="G126" s="26">
        <f t="shared" si="1"/>
        <v>-41</v>
      </c>
      <c r="H126" s="611"/>
    </row>
    <row r="127" spans="1:8">
      <c r="A127" s="795"/>
      <c r="B127" s="796"/>
      <c r="C127" s="796"/>
      <c r="D127" s="796"/>
      <c r="E127" s="796"/>
      <c r="F127" s="796"/>
      <c r="G127" s="797"/>
    </row>
    <row r="128" spans="1:8" ht="15.75">
      <c r="A128" s="24" t="s">
        <v>128</v>
      </c>
      <c r="B128" s="24">
        <v>3809</v>
      </c>
      <c r="C128" s="24">
        <v>700</v>
      </c>
      <c r="D128" s="24">
        <v>18.3</v>
      </c>
      <c r="E128" s="29">
        <v>677</v>
      </c>
      <c r="F128" s="30">
        <v>18.100000000000001</v>
      </c>
      <c r="G128" s="26">
        <f t="shared" si="1"/>
        <v>23</v>
      </c>
    </row>
    <row r="129" spans="1:7" ht="15.75">
      <c r="A129" s="24" t="s">
        <v>129</v>
      </c>
      <c r="B129" s="24">
        <v>8948</v>
      </c>
      <c r="C129" s="24">
        <v>1489</v>
      </c>
      <c r="D129" s="24">
        <v>16.600000000000001</v>
      </c>
      <c r="E129" s="29">
        <v>1610</v>
      </c>
      <c r="F129" s="30">
        <v>17.899999999999999</v>
      </c>
      <c r="G129" s="26">
        <f t="shared" si="1"/>
        <v>-121</v>
      </c>
    </row>
    <row r="130" spans="1:7" ht="15.75">
      <c r="A130" s="24" t="s">
        <v>130</v>
      </c>
      <c r="B130" s="24">
        <v>9247</v>
      </c>
      <c r="C130" s="24">
        <v>1097</v>
      </c>
      <c r="D130" s="24">
        <v>11.9</v>
      </c>
      <c r="E130" s="29">
        <v>1100</v>
      </c>
      <c r="F130" s="30">
        <v>12.8</v>
      </c>
      <c r="G130" s="26">
        <f t="shared" si="1"/>
        <v>-3</v>
      </c>
    </row>
    <row r="131" spans="1:7" ht="15.75">
      <c r="A131" s="24" t="s">
        <v>131</v>
      </c>
      <c r="B131" s="24">
        <v>7929</v>
      </c>
      <c r="C131" s="24">
        <v>1343</v>
      </c>
      <c r="D131" s="24">
        <v>17</v>
      </c>
      <c r="E131" s="29">
        <v>1367</v>
      </c>
      <c r="F131" s="30">
        <v>17.8</v>
      </c>
      <c r="G131" s="26">
        <f t="shared" si="1"/>
        <v>-24</v>
      </c>
    </row>
    <row r="132" spans="1:7" ht="15.75">
      <c r="A132" s="24" t="s">
        <v>132</v>
      </c>
      <c r="B132" s="24">
        <v>13308</v>
      </c>
      <c r="C132" s="24">
        <v>1617</v>
      </c>
      <c r="D132" s="24">
        <v>12.1</v>
      </c>
      <c r="E132" s="29">
        <v>1641</v>
      </c>
      <c r="F132" s="30">
        <v>12.5</v>
      </c>
      <c r="G132" s="26">
        <f t="shared" si="1"/>
        <v>-24</v>
      </c>
    </row>
    <row r="133" spans="1:7" ht="15.75">
      <c r="A133" s="24" t="s">
        <v>133</v>
      </c>
      <c r="B133" s="24">
        <v>12443</v>
      </c>
      <c r="C133" s="24">
        <v>1749</v>
      </c>
      <c r="D133" s="24">
        <v>14</v>
      </c>
      <c r="E133" s="29">
        <v>1759</v>
      </c>
      <c r="F133" s="30">
        <v>14.799999999999999</v>
      </c>
      <c r="G133" s="26">
        <f t="shared" ref="G133:G147" si="2">C133-E133</f>
        <v>-10</v>
      </c>
    </row>
    <row r="134" spans="1:7" ht="15.75">
      <c r="A134" s="24" t="s">
        <v>134</v>
      </c>
      <c r="B134" s="24">
        <v>4719</v>
      </c>
      <c r="C134" s="24">
        <v>749</v>
      </c>
      <c r="D134" s="24">
        <v>15.9</v>
      </c>
      <c r="E134" s="29">
        <v>762</v>
      </c>
      <c r="F134" s="30">
        <v>16.100000000000001</v>
      </c>
      <c r="G134" s="26">
        <f t="shared" si="2"/>
        <v>-13</v>
      </c>
    </row>
    <row r="135" spans="1:7" ht="15.75">
      <c r="A135" s="24" t="s">
        <v>135</v>
      </c>
      <c r="B135" s="24">
        <v>11496</v>
      </c>
      <c r="C135" s="24">
        <v>2135</v>
      </c>
      <c r="D135" s="24">
        <v>18.600000000000001</v>
      </c>
      <c r="E135" s="29">
        <v>2073</v>
      </c>
      <c r="F135" s="30">
        <v>18.100000000000001</v>
      </c>
      <c r="G135" s="26">
        <f t="shared" si="2"/>
        <v>62</v>
      </c>
    </row>
    <row r="136" spans="1:7" ht="15.75">
      <c r="A136" s="24" t="s">
        <v>136</v>
      </c>
      <c r="B136" s="24">
        <v>18029</v>
      </c>
      <c r="C136" s="24">
        <v>3268</v>
      </c>
      <c r="D136" s="24">
        <v>18.100000000000001</v>
      </c>
      <c r="E136" s="117">
        <v>3270</v>
      </c>
      <c r="F136" s="118">
        <v>18.5</v>
      </c>
      <c r="G136" s="26">
        <f t="shared" si="2"/>
        <v>-2</v>
      </c>
    </row>
    <row r="137" spans="1:7" ht="15.75">
      <c r="A137" s="24" t="s">
        <v>137</v>
      </c>
      <c r="B137" s="24">
        <v>7782</v>
      </c>
      <c r="C137" s="24">
        <v>1152</v>
      </c>
      <c r="D137" s="24">
        <v>14.8</v>
      </c>
      <c r="E137" s="29">
        <v>1223</v>
      </c>
      <c r="F137" s="30">
        <v>16</v>
      </c>
      <c r="G137" s="26">
        <f t="shared" si="2"/>
        <v>-71</v>
      </c>
    </row>
    <row r="138" spans="1:7" ht="15.75">
      <c r="A138" s="24" t="s">
        <v>138</v>
      </c>
      <c r="B138" s="24">
        <v>5951</v>
      </c>
      <c r="C138" s="24">
        <v>542</v>
      </c>
      <c r="D138" s="24">
        <v>9.11</v>
      </c>
      <c r="E138" s="29">
        <v>532</v>
      </c>
      <c r="F138" s="30">
        <v>9</v>
      </c>
      <c r="G138" s="26">
        <f t="shared" si="2"/>
        <v>10</v>
      </c>
    </row>
    <row r="139" spans="1:7" ht="15.75">
      <c r="A139" s="24" t="s">
        <v>139</v>
      </c>
      <c r="B139" s="24">
        <v>4771</v>
      </c>
      <c r="C139" s="24">
        <v>785</v>
      </c>
      <c r="D139" s="24">
        <v>16.5</v>
      </c>
      <c r="E139" s="29">
        <v>773</v>
      </c>
      <c r="F139" s="30">
        <v>15.6</v>
      </c>
      <c r="G139" s="26">
        <f t="shared" si="2"/>
        <v>12</v>
      </c>
    </row>
    <row r="140" spans="1:7" ht="15.75">
      <c r="A140" s="24" t="s">
        <v>140</v>
      </c>
      <c r="B140" s="24">
        <v>10706</v>
      </c>
      <c r="C140" s="24">
        <v>1988</v>
      </c>
      <c r="D140" s="24">
        <v>18.600000000000001</v>
      </c>
      <c r="E140" s="29">
        <v>1840</v>
      </c>
      <c r="F140" s="30">
        <v>17.5</v>
      </c>
      <c r="G140" s="26">
        <f t="shared" si="2"/>
        <v>148</v>
      </c>
    </row>
    <row r="141" spans="1:7" ht="15.75">
      <c r="A141" s="24" t="s">
        <v>141</v>
      </c>
      <c r="B141" s="24">
        <v>3016</v>
      </c>
      <c r="C141" s="24">
        <v>632</v>
      </c>
      <c r="D141" s="24">
        <v>21</v>
      </c>
      <c r="E141" s="29">
        <v>658</v>
      </c>
      <c r="F141" s="30">
        <v>21.4</v>
      </c>
      <c r="G141" s="26">
        <f t="shared" si="2"/>
        <v>-26</v>
      </c>
    </row>
    <row r="142" spans="1:7" ht="15.75">
      <c r="A142" s="24" t="s">
        <v>142</v>
      </c>
      <c r="B142" s="24">
        <v>13562</v>
      </c>
      <c r="C142" s="24">
        <v>2611</v>
      </c>
      <c r="D142" s="24">
        <v>19.2</v>
      </c>
      <c r="E142" s="29">
        <v>2639</v>
      </c>
      <c r="F142" s="30">
        <v>19.2</v>
      </c>
      <c r="G142" s="26">
        <f t="shared" si="2"/>
        <v>-28</v>
      </c>
    </row>
    <row r="143" spans="1:7" ht="15.75">
      <c r="A143" s="24" t="s">
        <v>143</v>
      </c>
      <c r="B143" s="24">
        <v>12219</v>
      </c>
      <c r="C143" s="24">
        <v>1691</v>
      </c>
      <c r="D143" s="24">
        <v>13.8</v>
      </c>
      <c r="E143" s="29">
        <v>1543</v>
      </c>
      <c r="F143" s="30">
        <v>12.7</v>
      </c>
      <c r="G143" s="26">
        <f t="shared" si="2"/>
        <v>148</v>
      </c>
    </row>
    <row r="144" spans="1:7" ht="15.75">
      <c r="A144" s="24" t="s">
        <v>144</v>
      </c>
      <c r="B144" s="24"/>
      <c r="C144" s="24">
        <v>96</v>
      </c>
      <c r="D144" s="24"/>
      <c r="E144" s="29">
        <v>74</v>
      </c>
      <c r="F144" s="30">
        <v>0</v>
      </c>
      <c r="G144" s="26">
        <f t="shared" si="2"/>
        <v>22</v>
      </c>
    </row>
    <row r="145" spans="1:8" ht="15.75">
      <c r="A145" s="24" t="s">
        <v>145</v>
      </c>
      <c r="B145" s="24">
        <v>147935</v>
      </c>
      <c r="C145" s="24">
        <v>23644</v>
      </c>
      <c r="D145" s="24">
        <v>15.9</v>
      </c>
      <c r="E145" s="29">
        <f>SUM(E128:E144)</f>
        <v>23541</v>
      </c>
      <c r="F145" s="30">
        <v>16.100000000000001</v>
      </c>
      <c r="G145" s="26">
        <f t="shared" si="2"/>
        <v>103</v>
      </c>
      <c r="H145" s="611"/>
    </row>
    <row r="146" spans="1:8">
      <c r="A146" s="798"/>
      <c r="B146" s="799"/>
      <c r="C146" s="799"/>
      <c r="D146" s="799"/>
      <c r="E146" s="799"/>
      <c r="F146" s="799"/>
      <c r="G146" s="800"/>
    </row>
    <row r="147" spans="1:8" ht="15.75">
      <c r="A147" s="24" t="s">
        <v>146</v>
      </c>
      <c r="B147" s="24">
        <v>348120</v>
      </c>
      <c r="C147" s="24">
        <v>67545</v>
      </c>
      <c r="D147" s="24">
        <v>19.399999999999999</v>
      </c>
      <c r="E147" s="34">
        <v>60802</v>
      </c>
      <c r="F147" s="35">
        <v>17.45</v>
      </c>
      <c r="G147" s="26">
        <f t="shared" si="2"/>
        <v>6743</v>
      </c>
    </row>
    <row r="148" spans="1:8">
      <c r="A148" s="804"/>
      <c r="B148" s="805"/>
      <c r="C148" s="805"/>
      <c r="D148" s="805"/>
      <c r="E148" s="805"/>
      <c r="F148" s="805"/>
      <c r="G148" s="806"/>
    </row>
    <row r="149" spans="1:8" ht="15.75">
      <c r="A149" s="36" t="s">
        <v>147</v>
      </c>
      <c r="B149" s="37">
        <v>7826</v>
      </c>
      <c r="C149" s="37">
        <v>1324</v>
      </c>
      <c r="D149" s="119">
        <f>(C149/B149)*100</f>
        <v>16.917965755175057</v>
      </c>
      <c r="E149" s="120">
        <v>1247</v>
      </c>
      <c r="F149" s="47">
        <v>16.3</v>
      </c>
      <c r="G149" s="26">
        <f>C149-E149</f>
        <v>77</v>
      </c>
    </row>
    <row r="150" spans="1:8" ht="15.75">
      <c r="A150" s="36" t="s">
        <v>148</v>
      </c>
      <c r="B150" s="38">
        <v>5264</v>
      </c>
      <c r="C150" s="38">
        <v>989</v>
      </c>
      <c r="D150" s="119">
        <f>(C150/B150)*100</f>
        <v>18.787993920972646</v>
      </c>
      <c r="E150" s="121">
        <v>1002</v>
      </c>
      <c r="F150" s="46">
        <f>(1002/5128)*100</f>
        <v>19.539781591263651</v>
      </c>
      <c r="G150" s="26">
        <f t="shared" ref="G150:G213" si="3">C150-E150</f>
        <v>-13</v>
      </c>
    </row>
    <row r="151" spans="1:8" ht="15.75">
      <c r="A151" s="36" t="s">
        <v>149</v>
      </c>
      <c r="B151" s="38">
        <v>9366</v>
      </c>
      <c r="C151" s="38">
        <v>1702</v>
      </c>
      <c r="D151" s="119">
        <f t="shared" ref="D151:D156" si="4">(C151/B151)*100</f>
        <v>18.172111894084988</v>
      </c>
      <c r="E151" s="121">
        <v>1653</v>
      </c>
      <c r="F151" s="46">
        <v>17.899999999999999</v>
      </c>
      <c r="G151" s="26">
        <f t="shared" si="3"/>
        <v>49</v>
      </c>
    </row>
    <row r="152" spans="1:8" ht="15.75">
      <c r="A152" s="36" t="s">
        <v>150</v>
      </c>
      <c r="B152" s="38">
        <v>5296</v>
      </c>
      <c r="C152" s="38">
        <v>1065</v>
      </c>
      <c r="D152" s="119">
        <f t="shared" si="4"/>
        <v>20.109516616314199</v>
      </c>
      <c r="E152" s="121">
        <v>884</v>
      </c>
      <c r="F152" s="46">
        <v>17.2</v>
      </c>
      <c r="G152" s="26">
        <f t="shared" si="3"/>
        <v>181</v>
      </c>
    </row>
    <row r="153" spans="1:8" ht="15.75">
      <c r="A153" s="36" t="s">
        <v>151</v>
      </c>
      <c r="B153" s="38">
        <v>5564</v>
      </c>
      <c r="C153" s="38">
        <v>766</v>
      </c>
      <c r="D153" s="119">
        <f t="shared" si="4"/>
        <v>13.767074047447881</v>
      </c>
      <c r="E153" s="120">
        <v>725</v>
      </c>
      <c r="F153" s="47">
        <v>13.17</v>
      </c>
      <c r="G153" s="26">
        <f t="shared" si="3"/>
        <v>41</v>
      </c>
    </row>
    <row r="154" spans="1:8" ht="15.75">
      <c r="A154" s="36" t="s">
        <v>152</v>
      </c>
      <c r="B154" s="39">
        <v>24368</v>
      </c>
      <c r="C154" s="38">
        <v>6526</v>
      </c>
      <c r="D154" s="119">
        <f t="shared" si="4"/>
        <v>26.781024294156268</v>
      </c>
      <c r="E154" s="121">
        <v>6493</v>
      </c>
      <c r="F154" s="46">
        <v>26.5</v>
      </c>
      <c r="G154" s="26">
        <f t="shared" si="3"/>
        <v>33</v>
      </c>
    </row>
    <row r="155" spans="1:8" ht="15.75">
      <c r="A155" s="36" t="s">
        <v>153</v>
      </c>
      <c r="B155" s="38">
        <v>57684</v>
      </c>
      <c r="C155" s="38">
        <v>1518</v>
      </c>
      <c r="D155" s="119">
        <f t="shared" si="4"/>
        <v>2.6315789473684208</v>
      </c>
      <c r="E155" s="121">
        <v>1527</v>
      </c>
      <c r="F155" s="46">
        <f>(E155/57178)*100</f>
        <v>2.6706075763405503</v>
      </c>
      <c r="G155" s="26">
        <f t="shared" si="3"/>
        <v>-9</v>
      </c>
    </row>
    <row r="156" spans="1:8" ht="15.75">
      <c r="A156" s="36" t="s">
        <v>154</v>
      </c>
      <c r="B156" s="38">
        <v>57684</v>
      </c>
      <c r="C156" s="38">
        <f>SUM(C149:C155)</f>
        <v>13890</v>
      </c>
      <c r="D156" s="119">
        <f t="shared" si="4"/>
        <v>24.079467443311835</v>
      </c>
      <c r="E156" s="121">
        <f>SUM(E149:E155)</f>
        <v>13531</v>
      </c>
      <c r="F156" s="46">
        <f>(E156/57178)*100</f>
        <v>23.664696211829725</v>
      </c>
      <c r="G156" s="26">
        <f t="shared" si="3"/>
        <v>359</v>
      </c>
      <c r="H156" s="611"/>
    </row>
    <row r="157" spans="1:8">
      <c r="A157" s="795"/>
      <c r="B157" s="796"/>
      <c r="C157" s="796"/>
      <c r="D157" s="796"/>
      <c r="E157" s="796"/>
      <c r="F157" s="796"/>
      <c r="G157" s="797"/>
    </row>
    <row r="158" spans="1:8">
      <c r="A158" s="24" t="s">
        <v>155</v>
      </c>
      <c r="B158" s="24">
        <v>5860</v>
      </c>
      <c r="C158" s="24">
        <v>587</v>
      </c>
      <c r="D158" s="24">
        <v>10</v>
      </c>
      <c r="E158" s="122">
        <v>628</v>
      </c>
      <c r="F158" s="123">
        <v>11.1</v>
      </c>
      <c r="G158" s="26">
        <f t="shared" si="3"/>
        <v>-41</v>
      </c>
    </row>
    <row r="159" spans="1:8" ht="15.75">
      <c r="A159" s="24" t="s">
        <v>156</v>
      </c>
      <c r="B159" s="24">
        <v>10690</v>
      </c>
      <c r="C159" s="24">
        <v>1655</v>
      </c>
      <c r="D159" s="24">
        <v>15.5</v>
      </c>
      <c r="E159" s="34">
        <v>1685</v>
      </c>
      <c r="F159" s="35">
        <v>16</v>
      </c>
      <c r="G159" s="26">
        <f t="shared" si="3"/>
        <v>-30</v>
      </c>
    </row>
    <row r="160" spans="1:8">
      <c r="A160" s="24" t="s">
        <v>157</v>
      </c>
      <c r="B160" s="24">
        <v>17499</v>
      </c>
      <c r="C160" s="24">
        <v>1968</v>
      </c>
      <c r="D160" s="24">
        <v>11.2</v>
      </c>
      <c r="E160" s="45">
        <v>2069</v>
      </c>
      <c r="F160" s="46">
        <v>12.2</v>
      </c>
      <c r="G160" s="26">
        <f t="shared" si="3"/>
        <v>-101</v>
      </c>
    </row>
    <row r="161" spans="1:8">
      <c r="A161" s="24" t="s">
        <v>158</v>
      </c>
      <c r="B161" s="24">
        <v>4203</v>
      </c>
      <c r="C161" s="24">
        <v>663</v>
      </c>
      <c r="D161" s="24">
        <v>15.8</v>
      </c>
      <c r="E161" s="48">
        <v>647</v>
      </c>
      <c r="F161" s="47">
        <v>15.8</v>
      </c>
      <c r="G161" s="26">
        <f t="shared" si="3"/>
        <v>16</v>
      </c>
    </row>
    <row r="162" spans="1:8">
      <c r="A162" s="24" t="s">
        <v>159</v>
      </c>
      <c r="B162" s="24">
        <v>9847</v>
      </c>
      <c r="C162" s="24">
        <v>854</v>
      </c>
      <c r="D162" s="24">
        <v>8.4</v>
      </c>
      <c r="E162" s="45">
        <v>868</v>
      </c>
      <c r="F162" s="46">
        <v>8.9</v>
      </c>
      <c r="G162" s="26">
        <f t="shared" si="3"/>
        <v>-14</v>
      </c>
    </row>
    <row r="163" spans="1:8">
      <c r="A163" s="24" t="s">
        <v>160</v>
      </c>
      <c r="B163" s="24">
        <v>8262</v>
      </c>
      <c r="C163" s="24">
        <v>994</v>
      </c>
      <c r="D163" s="24">
        <v>12</v>
      </c>
      <c r="E163" s="45">
        <v>852</v>
      </c>
      <c r="F163" s="46">
        <v>10.4</v>
      </c>
      <c r="G163" s="26">
        <f t="shared" si="3"/>
        <v>142</v>
      </c>
    </row>
    <row r="164" spans="1:8">
      <c r="A164" s="24" t="s">
        <v>161</v>
      </c>
      <c r="B164" s="24">
        <v>7601</v>
      </c>
      <c r="C164" s="24">
        <v>574</v>
      </c>
      <c r="D164" s="24">
        <v>7.6</v>
      </c>
      <c r="E164" s="45">
        <v>660</v>
      </c>
      <c r="F164" s="46">
        <v>8.6999999999999993</v>
      </c>
      <c r="G164" s="26">
        <f t="shared" si="3"/>
        <v>-86</v>
      </c>
    </row>
    <row r="165" spans="1:8">
      <c r="A165" s="24" t="s">
        <v>162</v>
      </c>
      <c r="B165" s="24">
        <v>7105</v>
      </c>
      <c r="C165" s="24">
        <v>1250</v>
      </c>
      <c r="D165" s="24">
        <v>17.600000000000001</v>
      </c>
      <c r="E165" s="45">
        <v>1230</v>
      </c>
      <c r="F165" s="46">
        <v>17.600000000000001</v>
      </c>
      <c r="G165" s="26">
        <f t="shared" si="3"/>
        <v>20</v>
      </c>
    </row>
    <row r="166" spans="1:8">
      <c r="A166" s="24" t="s">
        <v>163</v>
      </c>
      <c r="B166" s="24">
        <v>4983</v>
      </c>
      <c r="C166" s="24">
        <v>491</v>
      </c>
      <c r="D166" s="24">
        <v>9.8000000000000007</v>
      </c>
      <c r="E166" s="48">
        <v>483</v>
      </c>
      <c r="F166" s="47">
        <v>9.5</v>
      </c>
      <c r="G166" s="26">
        <f t="shared" si="3"/>
        <v>8</v>
      </c>
    </row>
    <row r="167" spans="1:8">
      <c r="A167" s="24" t="s">
        <v>164</v>
      </c>
      <c r="B167" s="24">
        <v>2741</v>
      </c>
      <c r="C167" s="24">
        <v>648</v>
      </c>
      <c r="D167" s="24">
        <v>23.6</v>
      </c>
      <c r="E167" s="45">
        <v>596</v>
      </c>
      <c r="F167" s="46">
        <v>21.9</v>
      </c>
      <c r="G167" s="26">
        <f t="shared" si="3"/>
        <v>52</v>
      </c>
    </row>
    <row r="168" spans="1:8">
      <c r="A168" s="24" t="s">
        <v>165</v>
      </c>
      <c r="B168" s="24">
        <v>30944</v>
      </c>
      <c r="C168" s="24">
        <v>6378</v>
      </c>
      <c r="D168" s="24">
        <v>20.6</v>
      </c>
      <c r="E168" s="45">
        <v>6706</v>
      </c>
      <c r="F168" s="46">
        <v>22.1</v>
      </c>
      <c r="G168" s="26">
        <f t="shared" si="3"/>
        <v>-328</v>
      </c>
    </row>
    <row r="169" spans="1:8">
      <c r="A169" s="24" t="s">
        <v>166</v>
      </c>
      <c r="B169" s="24">
        <v>109735</v>
      </c>
      <c r="C169" s="24">
        <v>16062</v>
      </c>
      <c r="D169" s="24">
        <v>14.6</v>
      </c>
      <c r="E169" s="45">
        <f>SUM(E158:E168)</f>
        <v>16424</v>
      </c>
      <c r="F169" s="46">
        <v>15.2</v>
      </c>
      <c r="G169" s="26">
        <f t="shared" si="3"/>
        <v>-362</v>
      </c>
      <c r="H169" s="611"/>
    </row>
    <row r="170" spans="1:8">
      <c r="A170" s="795"/>
      <c r="B170" s="796"/>
      <c r="C170" s="796"/>
      <c r="D170" s="796"/>
      <c r="E170" s="796"/>
      <c r="F170" s="796"/>
      <c r="G170" s="797"/>
    </row>
    <row r="171" spans="1:8">
      <c r="A171" s="24" t="s">
        <v>167</v>
      </c>
      <c r="B171" s="24">
        <v>6841</v>
      </c>
      <c r="C171" s="24">
        <v>595</v>
      </c>
      <c r="D171" s="24">
        <v>8.69</v>
      </c>
      <c r="E171" s="45">
        <v>718</v>
      </c>
      <c r="F171" s="46">
        <v>10.6</v>
      </c>
      <c r="G171" s="26">
        <f t="shared" si="3"/>
        <v>-123</v>
      </c>
    </row>
    <row r="172" spans="1:8">
      <c r="A172" s="24" t="s">
        <v>168</v>
      </c>
      <c r="B172" s="24">
        <v>6923</v>
      </c>
      <c r="C172" s="24">
        <v>1015</v>
      </c>
      <c r="D172" s="24">
        <v>14.66</v>
      </c>
      <c r="E172" s="45">
        <v>1004</v>
      </c>
      <c r="F172" s="46">
        <v>14.7</v>
      </c>
      <c r="G172" s="26">
        <f t="shared" si="3"/>
        <v>11</v>
      </c>
    </row>
    <row r="173" spans="1:8">
      <c r="A173" s="24" t="s">
        <v>169</v>
      </c>
      <c r="B173" s="24">
        <v>5791</v>
      </c>
      <c r="C173" s="24">
        <v>990</v>
      </c>
      <c r="D173" s="24">
        <v>17.09</v>
      </c>
      <c r="E173" s="45">
        <v>1001</v>
      </c>
      <c r="F173" s="46">
        <v>16.7</v>
      </c>
      <c r="G173" s="26">
        <f t="shared" si="3"/>
        <v>-11</v>
      </c>
    </row>
    <row r="174" spans="1:8">
      <c r="A174" s="24" t="s">
        <v>170</v>
      </c>
      <c r="B174" s="24">
        <v>5132</v>
      </c>
      <c r="C174" s="24">
        <v>1170</v>
      </c>
      <c r="D174" s="24">
        <v>22.79</v>
      </c>
      <c r="E174" s="45">
        <v>1153</v>
      </c>
      <c r="F174" s="46">
        <v>22.7</v>
      </c>
      <c r="G174" s="26">
        <f t="shared" si="3"/>
        <v>17</v>
      </c>
    </row>
    <row r="175" spans="1:8">
      <c r="A175" s="24" t="s">
        <v>171</v>
      </c>
      <c r="B175" s="24">
        <v>4752</v>
      </c>
      <c r="C175" s="24">
        <v>430</v>
      </c>
      <c r="D175" s="24">
        <v>9.0399999999999991</v>
      </c>
      <c r="E175" s="45">
        <v>325</v>
      </c>
      <c r="F175" s="46">
        <v>7</v>
      </c>
      <c r="G175" s="26">
        <f t="shared" si="3"/>
        <v>105</v>
      </c>
    </row>
    <row r="176" spans="1:8">
      <c r="A176" s="24" t="s">
        <v>172</v>
      </c>
      <c r="B176" s="24">
        <v>14984</v>
      </c>
      <c r="C176" s="24">
        <v>3130</v>
      </c>
      <c r="D176" s="24">
        <v>20.89</v>
      </c>
      <c r="E176" s="45">
        <v>3326</v>
      </c>
      <c r="F176" s="46">
        <v>22.52</v>
      </c>
      <c r="G176" s="26">
        <f t="shared" si="3"/>
        <v>-196</v>
      </c>
    </row>
    <row r="177" spans="1:8">
      <c r="A177" s="24" t="s">
        <v>173</v>
      </c>
      <c r="B177" s="24">
        <v>17975</v>
      </c>
      <c r="C177" s="24">
        <v>2316</v>
      </c>
      <c r="D177" s="24">
        <v>12.87</v>
      </c>
      <c r="E177" s="45">
        <v>2560</v>
      </c>
      <c r="F177" s="46">
        <v>14.5</v>
      </c>
      <c r="G177" s="26">
        <f t="shared" si="3"/>
        <v>-244</v>
      </c>
    </row>
    <row r="178" spans="1:8">
      <c r="A178" s="24" t="s">
        <v>174</v>
      </c>
      <c r="B178" s="24">
        <v>62398</v>
      </c>
      <c r="C178" s="24">
        <v>472</v>
      </c>
      <c r="D178" s="24">
        <v>0.75</v>
      </c>
      <c r="E178" s="45">
        <v>503</v>
      </c>
      <c r="F178" s="46">
        <v>0.81</v>
      </c>
      <c r="G178" s="26">
        <f t="shared" si="3"/>
        <v>-31</v>
      </c>
    </row>
    <row r="179" spans="1:8">
      <c r="A179" s="24" t="s">
        <v>175</v>
      </c>
      <c r="B179" s="24">
        <v>62398</v>
      </c>
      <c r="C179" s="24">
        <v>10118</v>
      </c>
      <c r="D179" s="24">
        <v>16.21</v>
      </c>
      <c r="E179" s="45">
        <f>SUM(E171:E178)</f>
        <v>10590</v>
      </c>
      <c r="F179" s="46">
        <v>17.13</v>
      </c>
      <c r="G179" s="26">
        <f t="shared" si="3"/>
        <v>-472</v>
      </c>
      <c r="H179" s="611"/>
    </row>
    <row r="180" spans="1:8">
      <c r="A180" s="798"/>
      <c r="B180" s="799"/>
      <c r="C180" s="799"/>
      <c r="D180" s="799"/>
      <c r="E180" s="799"/>
      <c r="F180" s="799"/>
      <c r="G180" s="800"/>
    </row>
    <row r="181" spans="1:8" ht="15.75">
      <c r="A181" s="24" t="s">
        <v>176</v>
      </c>
      <c r="B181" s="24">
        <v>4010</v>
      </c>
      <c r="C181" s="24">
        <v>367</v>
      </c>
      <c r="D181" s="24">
        <v>9.1999999999999993</v>
      </c>
      <c r="E181" s="115">
        <v>361</v>
      </c>
      <c r="F181" s="116">
        <v>9.1999999999999993</v>
      </c>
      <c r="G181" s="26">
        <f t="shared" si="3"/>
        <v>6</v>
      </c>
    </row>
    <row r="182" spans="1:8" ht="15.75">
      <c r="A182" s="24" t="s">
        <v>177</v>
      </c>
      <c r="B182" s="24">
        <v>3980</v>
      </c>
      <c r="C182" s="24">
        <v>650</v>
      </c>
      <c r="D182" s="24">
        <v>16</v>
      </c>
      <c r="E182" s="34">
        <v>653</v>
      </c>
      <c r="F182" s="35">
        <v>16</v>
      </c>
      <c r="G182" s="26">
        <f t="shared" si="3"/>
        <v>-3</v>
      </c>
    </row>
    <row r="183" spans="1:8" ht="15.75">
      <c r="A183" s="24" t="s">
        <v>178</v>
      </c>
      <c r="B183" s="24">
        <v>4068</v>
      </c>
      <c r="C183" s="24">
        <v>451</v>
      </c>
      <c r="D183" s="24">
        <v>11</v>
      </c>
      <c r="E183" s="34">
        <v>447</v>
      </c>
      <c r="F183" s="35">
        <v>11</v>
      </c>
      <c r="G183" s="26">
        <f t="shared" si="3"/>
        <v>4</v>
      </c>
    </row>
    <row r="184" spans="1:8" ht="15.75">
      <c r="A184" s="24" t="s">
        <v>179</v>
      </c>
      <c r="B184" s="24">
        <v>1731</v>
      </c>
      <c r="C184" s="24">
        <v>266</v>
      </c>
      <c r="D184" s="24">
        <v>15.4</v>
      </c>
      <c r="E184" s="34">
        <v>261</v>
      </c>
      <c r="F184" s="35">
        <v>15</v>
      </c>
      <c r="G184" s="26">
        <f t="shared" si="3"/>
        <v>5</v>
      </c>
    </row>
    <row r="185" spans="1:8" ht="15.75">
      <c r="A185" s="24" t="s">
        <v>180</v>
      </c>
      <c r="B185" s="24">
        <v>4826</v>
      </c>
      <c r="C185" s="24">
        <v>541</v>
      </c>
      <c r="D185" s="24">
        <v>11.2</v>
      </c>
      <c r="E185" s="34">
        <v>577</v>
      </c>
      <c r="F185" s="35">
        <v>12</v>
      </c>
      <c r="G185" s="26">
        <f t="shared" si="3"/>
        <v>-36</v>
      </c>
    </row>
    <row r="186" spans="1:8" ht="15.75">
      <c r="A186" s="24" t="s">
        <v>181</v>
      </c>
      <c r="B186" s="24">
        <v>2756</v>
      </c>
      <c r="C186" s="24">
        <v>607</v>
      </c>
      <c r="D186" s="24">
        <v>22</v>
      </c>
      <c r="E186" s="34">
        <v>571</v>
      </c>
      <c r="F186" s="35">
        <v>21.6</v>
      </c>
      <c r="G186" s="26">
        <f t="shared" si="3"/>
        <v>36</v>
      </c>
    </row>
    <row r="187" spans="1:8" ht="15.75">
      <c r="A187" s="24" t="s">
        <v>182</v>
      </c>
      <c r="B187" s="24">
        <v>14857</v>
      </c>
      <c r="C187" s="24">
        <v>1071</v>
      </c>
      <c r="D187" s="24">
        <v>7.2</v>
      </c>
      <c r="E187" s="34">
        <v>1122</v>
      </c>
      <c r="F187" s="35">
        <v>7.7</v>
      </c>
      <c r="G187" s="26">
        <f t="shared" si="3"/>
        <v>-51</v>
      </c>
    </row>
    <row r="188" spans="1:8" ht="15.75">
      <c r="A188" s="24" t="s">
        <v>183</v>
      </c>
      <c r="B188" s="24">
        <v>36228</v>
      </c>
      <c r="C188" s="24">
        <v>178</v>
      </c>
      <c r="D188" s="24">
        <v>0.5</v>
      </c>
      <c r="E188" s="34">
        <v>181</v>
      </c>
      <c r="F188" s="35">
        <v>0.5</v>
      </c>
      <c r="G188" s="26">
        <f t="shared" si="3"/>
        <v>-3</v>
      </c>
    </row>
    <row r="189" spans="1:8" ht="15.75">
      <c r="A189" s="24" t="s">
        <v>184</v>
      </c>
      <c r="B189" s="24">
        <v>36228</v>
      </c>
      <c r="C189" s="24">
        <v>4131</v>
      </c>
      <c r="D189" s="24">
        <v>11.4</v>
      </c>
      <c r="E189" s="34">
        <f>SUM(E181:E188)</f>
        <v>4173</v>
      </c>
      <c r="F189" s="35">
        <v>11.7</v>
      </c>
      <c r="G189" s="26">
        <f t="shared" si="3"/>
        <v>-42</v>
      </c>
      <c r="H189" s="611"/>
    </row>
    <row r="190" spans="1:8">
      <c r="A190" s="807"/>
      <c r="B190" s="808"/>
      <c r="C190" s="808"/>
      <c r="D190" s="808"/>
      <c r="E190" s="808"/>
      <c r="F190" s="808"/>
      <c r="G190" s="809"/>
    </row>
    <row r="191" spans="1:8">
      <c r="A191" s="24" t="s">
        <v>185</v>
      </c>
      <c r="B191" s="24">
        <v>4089</v>
      </c>
      <c r="C191" s="24">
        <v>567</v>
      </c>
      <c r="D191" s="24">
        <v>13.9</v>
      </c>
      <c r="E191" s="45">
        <v>592</v>
      </c>
      <c r="F191" s="46">
        <v>14.3</v>
      </c>
      <c r="G191" s="26">
        <f t="shared" si="3"/>
        <v>-25</v>
      </c>
    </row>
    <row r="192" spans="1:8">
      <c r="A192" s="24" t="s">
        <v>186</v>
      </c>
      <c r="B192" s="24">
        <v>3672</v>
      </c>
      <c r="C192" s="24">
        <v>483</v>
      </c>
      <c r="D192" s="24">
        <v>13.1</v>
      </c>
      <c r="E192" s="45">
        <v>506</v>
      </c>
      <c r="F192" s="46">
        <v>13.7</v>
      </c>
      <c r="G192" s="26">
        <f t="shared" si="3"/>
        <v>-23</v>
      </c>
    </row>
    <row r="193" spans="1:8">
      <c r="A193" s="24" t="s">
        <v>187</v>
      </c>
      <c r="B193" s="24">
        <v>9010</v>
      </c>
      <c r="C193" s="24">
        <v>982</v>
      </c>
      <c r="D193" s="24">
        <v>10.9</v>
      </c>
      <c r="E193" s="45">
        <v>1013</v>
      </c>
      <c r="F193" s="46">
        <v>11.2</v>
      </c>
      <c r="G193" s="26">
        <f t="shared" si="3"/>
        <v>-31</v>
      </c>
    </row>
    <row r="194" spans="1:8">
      <c r="A194" s="24" t="s">
        <v>188</v>
      </c>
      <c r="B194" s="24">
        <v>7809</v>
      </c>
      <c r="C194" s="24">
        <v>1023</v>
      </c>
      <c r="D194" s="24">
        <v>13.1</v>
      </c>
      <c r="E194" s="45">
        <v>1068</v>
      </c>
      <c r="F194" s="46">
        <v>13.6</v>
      </c>
      <c r="G194" s="26">
        <f t="shared" si="3"/>
        <v>-45</v>
      </c>
    </row>
    <row r="195" spans="1:8">
      <c r="A195" s="24" t="s">
        <v>189</v>
      </c>
      <c r="B195" s="24">
        <v>3069</v>
      </c>
      <c r="C195" s="24">
        <v>268</v>
      </c>
      <c r="D195" s="24">
        <v>8.6999999999999993</v>
      </c>
      <c r="E195" s="45">
        <v>290</v>
      </c>
      <c r="F195" s="46">
        <v>9.6</v>
      </c>
      <c r="G195" s="26">
        <f t="shared" si="3"/>
        <v>-22</v>
      </c>
    </row>
    <row r="196" spans="1:8">
      <c r="A196" s="24" t="s">
        <v>190</v>
      </c>
      <c r="B196" s="24">
        <v>11719</v>
      </c>
      <c r="C196" s="24">
        <v>1317</v>
      </c>
      <c r="D196" s="24">
        <v>11.2</v>
      </c>
      <c r="E196" s="45">
        <v>1340</v>
      </c>
      <c r="F196" s="46">
        <v>12</v>
      </c>
      <c r="G196" s="26">
        <f t="shared" si="3"/>
        <v>-23</v>
      </c>
    </row>
    <row r="197" spans="1:8">
      <c r="A197" s="24" t="s">
        <v>191</v>
      </c>
      <c r="B197" s="24">
        <v>4847</v>
      </c>
      <c r="C197" s="24">
        <v>607</v>
      </c>
      <c r="D197" s="24">
        <v>12.5</v>
      </c>
      <c r="E197" s="45">
        <v>729</v>
      </c>
      <c r="F197" s="46">
        <v>14.9</v>
      </c>
      <c r="G197" s="26">
        <f t="shared" si="3"/>
        <v>-122</v>
      </c>
    </row>
    <row r="198" spans="1:8">
      <c r="A198" s="24" t="s">
        <v>192</v>
      </c>
      <c r="B198" s="24">
        <v>6582</v>
      </c>
      <c r="C198" s="24">
        <v>1440</v>
      </c>
      <c r="D198" s="24">
        <v>21.9</v>
      </c>
      <c r="E198" s="45">
        <v>1414</v>
      </c>
      <c r="F198" s="46">
        <v>21.4</v>
      </c>
      <c r="G198" s="26">
        <f t="shared" si="3"/>
        <v>26</v>
      </c>
    </row>
    <row r="199" spans="1:8">
      <c r="A199" s="24" t="s">
        <v>193</v>
      </c>
      <c r="B199" s="24">
        <v>6965</v>
      </c>
      <c r="C199" s="24">
        <v>1595</v>
      </c>
      <c r="D199" s="24">
        <v>22.9</v>
      </c>
      <c r="E199" s="45">
        <v>1479</v>
      </c>
      <c r="F199" s="46">
        <v>21.6</v>
      </c>
      <c r="G199" s="26">
        <f t="shared" si="3"/>
        <v>116</v>
      </c>
    </row>
    <row r="200" spans="1:8">
      <c r="A200" s="24" t="s">
        <v>194</v>
      </c>
      <c r="B200" s="24">
        <v>9324</v>
      </c>
      <c r="C200" s="24">
        <v>3085</v>
      </c>
      <c r="D200" s="24">
        <v>33.08</v>
      </c>
      <c r="E200" s="45">
        <v>2687</v>
      </c>
      <c r="F200" s="46">
        <v>28.3</v>
      </c>
      <c r="G200" s="26">
        <f t="shared" si="3"/>
        <v>398</v>
      </c>
    </row>
    <row r="201" spans="1:8">
      <c r="A201" s="24" t="s">
        <v>195</v>
      </c>
      <c r="B201" s="24">
        <v>49704</v>
      </c>
      <c r="C201" s="24">
        <v>13244</v>
      </c>
      <c r="D201" s="24">
        <v>26.6</v>
      </c>
      <c r="E201" s="45">
        <v>13417</v>
      </c>
      <c r="F201" s="46">
        <v>27.6</v>
      </c>
      <c r="G201" s="26">
        <f t="shared" si="3"/>
        <v>-173</v>
      </c>
    </row>
    <row r="202" spans="1:8">
      <c r="A202" s="24" t="s">
        <v>196</v>
      </c>
      <c r="B202" s="24"/>
      <c r="C202" s="24">
        <v>53</v>
      </c>
      <c r="D202" s="24">
        <v>0.05</v>
      </c>
      <c r="E202" s="45">
        <v>74</v>
      </c>
      <c r="F202" s="46">
        <v>0.06</v>
      </c>
      <c r="G202" s="26">
        <f t="shared" si="3"/>
        <v>-21</v>
      </c>
    </row>
    <row r="203" spans="1:8">
      <c r="A203" s="24" t="s">
        <v>197</v>
      </c>
      <c r="B203" s="24">
        <v>116790</v>
      </c>
      <c r="C203" s="24">
        <v>24664</v>
      </c>
      <c r="D203" s="24">
        <v>21.1</v>
      </c>
      <c r="E203" s="45">
        <f>SUM(E191:E202)</f>
        <v>24609</v>
      </c>
      <c r="F203" s="46">
        <v>21.3</v>
      </c>
      <c r="G203" s="26">
        <f t="shared" si="3"/>
        <v>55</v>
      </c>
      <c r="H203" s="611"/>
    </row>
    <row r="204" spans="1:8">
      <c r="A204" s="795"/>
      <c r="B204" s="796"/>
      <c r="C204" s="796"/>
      <c r="D204" s="796"/>
      <c r="E204" s="796"/>
      <c r="F204" s="796"/>
      <c r="G204" s="797"/>
    </row>
    <row r="205" spans="1:8">
      <c r="A205" s="24" t="s">
        <v>198</v>
      </c>
      <c r="B205" s="24">
        <v>6145</v>
      </c>
      <c r="C205" s="24">
        <v>1506</v>
      </c>
      <c r="D205" s="24">
        <v>24.5</v>
      </c>
      <c r="E205" s="45">
        <v>1494</v>
      </c>
      <c r="F205" s="46">
        <v>24.6</v>
      </c>
      <c r="G205" s="26">
        <f t="shared" si="3"/>
        <v>12</v>
      </c>
    </row>
    <row r="206" spans="1:8">
      <c r="A206" s="24" t="s">
        <v>199</v>
      </c>
      <c r="B206" s="24">
        <v>4556</v>
      </c>
      <c r="C206" s="24">
        <v>772</v>
      </c>
      <c r="D206" s="24">
        <v>16.899999999999999</v>
      </c>
      <c r="E206" s="45">
        <v>769</v>
      </c>
      <c r="F206" s="46">
        <v>16.8</v>
      </c>
      <c r="G206" s="26">
        <f t="shared" si="3"/>
        <v>3</v>
      </c>
    </row>
    <row r="207" spans="1:8">
      <c r="A207" s="24" t="s">
        <v>200</v>
      </c>
      <c r="B207" s="24">
        <v>8480</v>
      </c>
      <c r="C207" s="24">
        <v>1682</v>
      </c>
      <c r="D207" s="24">
        <v>19.8</v>
      </c>
      <c r="E207" s="45">
        <v>1548</v>
      </c>
      <c r="F207" s="46">
        <v>18.5</v>
      </c>
      <c r="G207" s="26">
        <f t="shared" si="3"/>
        <v>134</v>
      </c>
    </row>
    <row r="208" spans="1:8">
      <c r="A208" s="24" t="s">
        <v>201</v>
      </c>
      <c r="B208" s="24">
        <v>4543</v>
      </c>
      <c r="C208" s="24">
        <v>647</v>
      </c>
      <c r="D208" s="24">
        <v>14.2</v>
      </c>
      <c r="E208" s="45">
        <v>667</v>
      </c>
      <c r="F208" s="46">
        <v>14.8</v>
      </c>
      <c r="G208" s="26">
        <f t="shared" si="3"/>
        <v>-20</v>
      </c>
    </row>
    <row r="209" spans="1:8">
      <c r="A209" s="24" t="s">
        <v>202</v>
      </c>
      <c r="B209" s="24">
        <v>8058</v>
      </c>
      <c r="C209" s="24">
        <v>882</v>
      </c>
      <c r="D209" s="24">
        <v>10.9</v>
      </c>
      <c r="E209" s="45">
        <v>872</v>
      </c>
      <c r="F209" s="46">
        <v>10.9</v>
      </c>
      <c r="G209" s="26">
        <f t="shared" si="3"/>
        <v>10</v>
      </c>
    </row>
    <row r="210" spans="1:8">
      <c r="A210" s="24" t="s">
        <v>203</v>
      </c>
      <c r="B210" s="24">
        <v>6156</v>
      </c>
      <c r="C210" s="24">
        <v>843</v>
      </c>
      <c r="D210" s="24">
        <v>13.7</v>
      </c>
      <c r="E210" s="45">
        <v>850</v>
      </c>
      <c r="F210" s="46">
        <v>14.2</v>
      </c>
      <c r="G210" s="26">
        <f t="shared" si="3"/>
        <v>-7</v>
      </c>
    </row>
    <row r="211" spans="1:8">
      <c r="A211" s="24" t="s">
        <v>204</v>
      </c>
      <c r="B211" s="24">
        <v>7093</v>
      </c>
      <c r="C211" s="24">
        <v>480</v>
      </c>
      <c r="D211" s="24">
        <v>6.8</v>
      </c>
      <c r="E211" s="45">
        <v>465</v>
      </c>
      <c r="F211" s="46">
        <v>6.5</v>
      </c>
      <c r="G211" s="26">
        <f t="shared" si="3"/>
        <v>15</v>
      </c>
    </row>
    <row r="212" spans="1:8">
      <c r="A212" s="24" t="s">
        <v>205</v>
      </c>
      <c r="B212" s="24">
        <v>16106</v>
      </c>
      <c r="C212" s="24">
        <v>3243</v>
      </c>
      <c r="D212" s="24">
        <v>20.100000000000001</v>
      </c>
      <c r="E212" s="45">
        <v>3150</v>
      </c>
      <c r="F212" s="46">
        <v>19.7</v>
      </c>
      <c r="G212" s="26">
        <f t="shared" si="3"/>
        <v>93</v>
      </c>
    </row>
    <row r="213" spans="1:8">
      <c r="A213" s="24" t="s">
        <v>206</v>
      </c>
      <c r="B213" s="24">
        <v>61137</v>
      </c>
      <c r="C213" s="24">
        <v>10055</v>
      </c>
      <c r="D213" s="24">
        <v>16.399999999999999</v>
      </c>
      <c r="E213" s="45">
        <f>SUM(E205:E212)</f>
        <v>9815</v>
      </c>
      <c r="F213" s="46">
        <v>16.2</v>
      </c>
      <c r="G213" s="26">
        <f t="shared" si="3"/>
        <v>240</v>
      </c>
      <c r="H213" s="611"/>
    </row>
    <row r="214" spans="1:8">
      <c r="A214" s="795"/>
      <c r="B214" s="796"/>
      <c r="C214" s="796"/>
      <c r="D214" s="796"/>
      <c r="E214" s="796"/>
      <c r="F214" s="796"/>
      <c r="G214" s="797"/>
    </row>
    <row r="215" spans="1:8">
      <c r="A215" s="40" t="s">
        <v>207</v>
      </c>
      <c r="B215" s="41">
        <v>7436</v>
      </c>
      <c r="C215" s="41">
        <v>489</v>
      </c>
      <c r="D215" s="41">
        <v>6.58</v>
      </c>
      <c r="E215" s="121">
        <v>491</v>
      </c>
      <c r="F215" s="46">
        <v>6.8</v>
      </c>
      <c r="G215" s="26">
        <f t="shared" ref="G215:G273" si="5">C215-E215</f>
        <v>-2</v>
      </c>
    </row>
    <row r="216" spans="1:8">
      <c r="A216" s="40" t="s">
        <v>208</v>
      </c>
      <c r="B216" s="41">
        <v>4225</v>
      </c>
      <c r="C216" s="41">
        <v>293</v>
      </c>
      <c r="D216" s="41">
        <v>6.93</v>
      </c>
      <c r="E216" s="121">
        <v>289</v>
      </c>
      <c r="F216" s="46">
        <v>6.8</v>
      </c>
      <c r="G216" s="26">
        <f t="shared" si="5"/>
        <v>4</v>
      </c>
    </row>
    <row r="217" spans="1:8">
      <c r="A217" s="40" t="s">
        <v>209</v>
      </c>
      <c r="B217" s="42">
        <v>5359</v>
      </c>
      <c r="C217" s="41">
        <v>999</v>
      </c>
      <c r="D217" s="41">
        <v>18.600000000000001</v>
      </c>
      <c r="E217" s="121">
        <v>1072</v>
      </c>
      <c r="F217" s="46">
        <v>20.2</v>
      </c>
      <c r="G217" s="26">
        <f t="shared" si="5"/>
        <v>-73</v>
      </c>
    </row>
    <row r="218" spans="1:8">
      <c r="A218" s="40" t="s">
        <v>210</v>
      </c>
      <c r="B218" s="124">
        <v>3330</v>
      </c>
      <c r="C218" s="124">
        <v>449</v>
      </c>
      <c r="D218" s="124">
        <v>13.4</v>
      </c>
      <c r="E218" s="120">
        <v>447</v>
      </c>
      <c r="F218" s="47">
        <v>13.4</v>
      </c>
      <c r="G218" s="26">
        <f t="shared" si="5"/>
        <v>2</v>
      </c>
    </row>
    <row r="219" spans="1:8">
      <c r="A219" s="40" t="s">
        <v>211</v>
      </c>
      <c r="B219" s="41">
        <v>20785</v>
      </c>
      <c r="C219" s="41">
        <v>3077</v>
      </c>
      <c r="D219" s="41">
        <v>14.8</v>
      </c>
      <c r="E219" s="121">
        <v>3160</v>
      </c>
      <c r="F219" s="46">
        <v>15.59</v>
      </c>
      <c r="G219" s="26">
        <f t="shared" si="5"/>
        <v>-83</v>
      </c>
    </row>
    <row r="220" spans="1:8">
      <c r="A220" s="40" t="s">
        <v>212</v>
      </c>
      <c r="B220" s="41">
        <v>17483</v>
      </c>
      <c r="C220" s="41">
        <v>3054</v>
      </c>
      <c r="D220" s="41">
        <v>17.46</v>
      </c>
      <c r="E220" s="121">
        <v>2951</v>
      </c>
      <c r="F220" s="46">
        <v>16.809999999999999</v>
      </c>
      <c r="G220" s="26">
        <f t="shared" si="5"/>
        <v>103</v>
      </c>
    </row>
    <row r="221" spans="1:8">
      <c r="A221" s="40" t="s">
        <v>213</v>
      </c>
      <c r="B221" s="41">
        <v>58618</v>
      </c>
      <c r="C221" s="41">
        <v>22</v>
      </c>
      <c r="D221" s="41">
        <v>0.04</v>
      </c>
      <c r="E221" s="121">
        <v>33</v>
      </c>
      <c r="F221" s="46">
        <v>5.7000000000000002E-2</v>
      </c>
      <c r="G221" s="26">
        <f t="shared" si="5"/>
        <v>-11</v>
      </c>
    </row>
    <row r="222" spans="1:8">
      <c r="A222" t="s">
        <v>214</v>
      </c>
      <c r="B222" s="41">
        <v>58618</v>
      </c>
      <c r="C222" s="41">
        <v>8383</v>
      </c>
      <c r="D222" s="41">
        <v>14.3</v>
      </c>
      <c r="E222" s="121">
        <f>SUM(E215:E221)</f>
        <v>8443</v>
      </c>
      <c r="F222" s="46">
        <v>14.57</v>
      </c>
      <c r="G222" s="26">
        <f t="shared" si="5"/>
        <v>-60</v>
      </c>
      <c r="H222" s="611"/>
    </row>
    <row r="223" spans="1:8">
      <c r="A223" s="795"/>
      <c r="B223" s="796"/>
      <c r="C223" s="796"/>
      <c r="D223" s="796"/>
      <c r="E223" s="796"/>
      <c r="F223" s="796"/>
      <c r="G223" s="797"/>
    </row>
    <row r="224" spans="1:8" ht="15.75">
      <c r="A224" s="24" t="s">
        <v>215</v>
      </c>
      <c r="B224" s="24">
        <v>9155</v>
      </c>
      <c r="C224" s="24">
        <v>808</v>
      </c>
      <c r="D224" s="24">
        <v>8.8000000000000007</v>
      </c>
      <c r="E224" s="29">
        <v>769</v>
      </c>
      <c r="F224" s="30">
        <v>8.57</v>
      </c>
      <c r="G224" s="26">
        <f t="shared" si="5"/>
        <v>39</v>
      </c>
    </row>
    <row r="225" spans="1:8" ht="15.75">
      <c r="A225" s="24" t="s">
        <v>216</v>
      </c>
      <c r="B225" s="24">
        <v>3624</v>
      </c>
      <c r="C225" s="24">
        <v>382</v>
      </c>
      <c r="D225" s="24">
        <v>10.5</v>
      </c>
      <c r="E225" s="29">
        <v>400</v>
      </c>
      <c r="F225" s="30">
        <v>10.7</v>
      </c>
      <c r="G225" s="26">
        <f t="shared" si="5"/>
        <v>-18</v>
      </c>
    </row>
    <row r="226" spans="1:8" ht="15.75">
      <c r="A226" s="24" t="s">
        <v>217</v>
      </c>
      <c r="B226" s="24">
        <v>9240</v>
      </c>
      <c r="C226" s="24">
        <v>1650</v>
      </c>
      <c r="D226" s="24">
        <v>17.8</v>
      </c>
      <c r="E226" s="29">
        <v>1643</v>
      </c>
      <c r="F226" s="30">
        <v>18</v>
      </c>
      <c r="G226" s="26">
        <f t="shared" si="5"/>
        <v>7</v>
      </c>
    </row>
    <row r="227" spans="1:8" ht="15.75">
      <c r="A227" s="24" t="s">
        <v>218</v>
      </c>
      <c r="B227" s="24">
        <v>10705</v>
      </c>
      <c r="C227" s="24">
        <v>1722</v>
      </c>
      <c r="D227" s="24">
        <v>16</v>
      </c>
      <c r="E227" s="29">
        <v>1818</v>
      </c>
      <c r="F227" s="30">
        <v>17</v>
      </c>
      <c r="G227" s="26">
        <f t="shared" si="5"/>
        <v>-96</v>
      </c>
    </row>
    <row r="228" spans="1:8" ht="15.75">
      <c r="A228" s="24" t="s">
        <v>219</v>
      </c>
      <c r="B228" s="24">
        <v>40497</v>
      </c>
      <c r="C228" s="24">
        <v>9568</v>
      </c>
      <c r="D228" s="24">
        <v>23.6</v>
      </c>
      <c r="E228" s="29">
        <v>9926</v>
      </c>
      <c r="F228" s="30">
        <v>24.9</v>
      </c>
      <c r="G228" s="26">
        <f t="shared" si="5"/>
        <v>-358</v>
      </c>
    </row>
    <row r="229" spans="1:8" ht="15.75">
      <c r="A229" s="43" t="s">
        <v>220</v>
      </c>
      <c r="B229" s="24">
        <v>73221</v>
      </c>
      <c r="C229" s="24">
        <v>14130</v>
      </c>
      <c r="D229" s="24">
        <v>19.2</v>
      </c>
      <c r="E229" s="29">
        <v>14556</v>
      </c>
      <c r="F229" s="30">
        <v>20.12</v>
      </c>
      <c r="G229" s="26">
        <f t="shared" si="5"/>
        <v>-426</v>
      </c>
      <c r="H229" s="611"/>
    </row>
    <row r="230" spans="1:8">
      <c r="A230" s="795"/>
      <c r="B230" s="796"/>
      <c r="C230" s="796"/>
      <c r="D230" s="796"/>
      <c r="E230" s="796"/>
      <c r="F230" s="796"/>
      <c r="G230" s="797"/>
    </row>
    <row r="231" spans="1:8">
      <c r="A231" s="24" t="s">
        <v>221</v>
      </c>
      <c r="B231" s="24">
        <v>3444</v>
      </c>
      <c r="C231" s="24">
        <v>582</v>
      </c>
      <c r="D231" s="24">
        <v>16.899999999999999</v>
      </c>
      <c r="E231" s="45">
        <v>552</v>
      </c>
      <c r="F231" s="46">
        <v>16</v>
      </c>
      <c r="G231" s="26">
        <f t="shared" si="5"/>
        <v>30</v>
      </c>
    </row>
    <row r="232" spans="1:8">
      <c r="A232" s="24" t="s">
        <v>222</v>
      </c>
      <c r="B232" s="24">
        <v>3632</v>
      </c>
      <c r="C232" s="24">
        <v>510</v>
      </c>
      <c r="D232" s="24">
        <v>14</v>
      </c>
      <c r="E232" s="45">
        <v>472</v>
      </c>
      <c r="F232" s="46">
        <v>13</v>
      </c>
      <c r="G232" s="26">
        <f t="shared" si="5"/>
        <v>38</v>
      </c>
    </row>
    <row r="233" spans="1:8">
      <c r="A233" s="24" t="s">
        <v>223</v>
      </c>
      <c r="B233" s="24">
        <v>3465</v>
      </c>
      <c r="C233" s="24">
        <v>573</v>
      </c>
      <c r="D233" s="24">
        <v>16.5</v>
      </c>
      <c r="E233" s="45">
        <v>569</v>
      </c>
      <c r="F233" s="46">
        <v>16</v>
      </c>
      <c r="G233" s="26">
        <f t="shared" si="5"/>
        <v>4</v>
      </c>
    </row>
    <row r="234" spans="1:8">
      <c r="A234" s="24" t="s">
        <v>398</v>
      </c>
      <c r="B234" s="24">
        <v>6580</v>
      </c>
      <c r="C234" s="24">
        <v>950</v>
      </c>
      <c r="D234" s="24">
        <v>14.4</v>
      </c>
      <c r="E234" s="45">
        <v>957</v>
      </c>
      <c r="F234" s="46">
        <v>15</v>
      </c>
      <c r="G234" s="26">
        <f t="shared" si="5"/>
        <v>-7</v>
      </c>
    </row>
    <row r="235" spans="1:8">
      <c r="A235" s="24" t="s">
        <v>224</v>
      </c>
      <c r="B235" s="24">
        <v>5445</v>
      </c>
      <c r="C235" s="24">
        <v>990</v>
      </c>
      <c r="D235" s="24">
        <v>18.2</v>
      </c>
      <c r="E235" s="45">
        <v>1003</v>
      </c>
      <c r="F235" s="46">
        <v>18</v>
      </c>
      <c r="G235" s="26">
        <f t="shared" si="5"/>
        <v>-13</v>
      </c>
    </row>
    <row r="236" spans="1:8">
      <c r="A236" s="24" t="s">
        <v>225</v>
      </c>
      <c r="B236" s="24">
        <v>7749</v>
      </c>
      <c r="C236" s="24">
        <v>1390</v>
      </c>
      <c r="D236" s="24">
        <v>17.899999999999999</v>
      </c>
      <c r="E236" s="45">
        <v>1569</v>
      </c>
      <c r="F236" s="46">
        <v>20</v>
      </c>
      <c r="G236" s="26">
        <f t="shared" si="5"/>
        <v>-179</v>
      </c>
    </row>
    <row r="237" spans="1:8">
      <c r="A237" s="24" t="s">
        <v>226</v>
      </c>
      <c r="B237" s="24">
        <v>4041</v>
      </c>
      <c r="C237" s="24">
        <v>501</v>
      </c>
      <c r="D237" s="24">
        <v>12.4</v>
      </c>
      <c r="E237" s="45">
        <v>461</v>
      </c>
      <c r="F237" s="46">
        <v>12</v>
      </c>
      <c r="G237" s="26">
        <f t="shared" si="5"/>
        <v>40</v>
      </c>
    </row>
    <row r="238" spans="1:8">
      <c r="A238" s="24" t="s">
        <v>227</v>
      </c>
      <c r="B238" s="24">
        <v>4315</v>
      </c>
      <c r="C238" s="24">
        <v>792</v>
      </c>
      <c r="D238" s="24">
        <v>18.399999999999999</v>
      </c>
      <c r="E238" s="45">
        <v>807</v>
      </c>
      <c r="F238" s="46">
        <v>19</v>
      </c>
      <c r="G238" s="26">
        <f t="shared" si="5"/>
        <v>-15</v>
      </c>
    </row>
    <row r="239" spans="1:8">
      <c r="A239" s="24" t="s">
        <v>228</v>
      </c>
      <c r="B239" s="24">
        <v>11141</v>
      </c>
      <c r="C239" s="24">
        <v>898</v>
      </c>
      <c r="D239" s="24">
        <v>8.1</v>
      </c>
      <c r="E239" s="45">
        <v>1094</v>
      </c>
      <c r="F239" s="46">
        <v>10</v>
      </c>
      <c r="G239" s="26">
        <f t="shared" si="5"/>
        <v>-196</v>
      </c>
    </row>
    <row r="240" spans="1:8">
      <c r="A240" s="24" t="s">
        <v>229</v>
      </c>
      <c r="B240" s="24">
        <v>5027</v>
      </c>
      <c r="C240" s="24">
        <v>619</v>
      </c>
      <c r="D240" s="24">
        <v>12.3</v>
      </c>
      <c r="E240" s="45">
        <v>663</v>
      </c>
      <c r="F240" s="46">
        <v>13</v>
      </c>
      <c r="G240" s="26">
        <f t="shared" si="5"/>
        <v>-44</v>
      </c>
    </row>
    <row r="241" spans="1:8">
      <c r="A241" s="24" t="s">
        <v>230</v>
      </c>
      <c r="B241" s="24">
        <v>6472</v>
      </c>
      <c r="C241" s="24">
        <v>753</v>
      </c>
      <c r="D241" s="24">
        <v>11.6</v>
      </c>
      <c r="E241" s="45">
        <v>774</v>
      </c>
      <c r="F241" s="46">
        <v>12</v>
      </c>
      <c r="G241" s="26">
        <f t="shared" si="5"/>
        <v>-21</v>
      </c>
    </row>
    <row r="242" spans="1:8">
      <c r="A242" s="24" t="s">
        <v>231</v>
      </c>
      <c r="B242" s="24">
        <v>6003</v>
      </c>
      <c r="C242" s="24">
        <v>1387</v>
      </c>
      <c r="D242" s="24">
        <v>23.1</v>
      </c>
      <c r="E242" s="45">
        <v>1407</v>
      </c>
      <c r="F242" s="46">
        <v>24</v>
      </c>
      <c r="G242" s="26">
        <f t="shared" si="5"/>
        <v>-20</v>
      </c>
    </row>
    <row r="243" spans="1:8">
      <c r="A243" s="24" t="s">
        <v>232</v>
      </c>
      <c r="B243" s="24">
        <v>20413</v>
      </c>
      <c r="C243" s="24">
        <v>5891</v>
      </c>
      <c r="D243" s="24">
        <v>28.9</v>
      </c>
      <c r="E243" s="45">
        <v>6042</v>
      </c>
      <c r="F243" s="46">
        <v>30</v>
      </c>
      <c r="G243" s="26">
        <f t="shared" si="5"/>
        <v>-151</v>
      </c>
    </row>
    <row r="244" spans="1:8">
      <c r="A244" s="24" t="s">
        <v>233</v>
      </c>
      <c r="B244" s="24">
        <v>87727</v>
      </c>
      <c r="C244" s="24">
        <v>15836</v>
      </c>
      <c r="D244" s="24">
        <v>18.100000000000001</v>
      </c>
      <c r="E244" s="45">
        <f>SUM(E231:E243)</f>
        <v>16370</v>
      </c>
      <c r="F244" s="46">
        <v>19</v>
      </c>
      <c r="G244" s="26">
        <f t="shared" si="5"/>
        <v>-534</v>
      </c>
      <c r="H244" s="611"/>
    </row>
    <row r="245" spans="1:8">
      <c r="A245" s="798"/>
      <c r="B245" s="799"/>
      <c r="C245" s="799"/>
      <c r="D245" s="799"/>
      <c r="E245" s="799"/>
      <c r="F245" s="799"/>
      <c r="G245" s="800"/>
    </row>
    <row r="246" spans="1:8" ht="15.75">
      <c r="A246" s="24" t="s">
        <v>234</v>
      </c>
      <c r="B246" s="24">
        <v>3101</v>
      </c>
      <c r="C246" s="24">
        <v>414</v>
      </c>
      <c r="D246" s="24">
        <v>13.3</v>
      </c>
      <c r="E246" s="34">
        <v>420</v>
      </c>
      <c r="F246" s="35">
        <v>13.4</v>
      </c>
      <c r="G246" s="26">
        <f t="shared" si="5"/>
        <v>-6</v>
      </c>
    </row>
    <row r="247" spans="1:8" ht="15.75">
      <c r="A247" s="24" t="s">
        <v>235</v>
      </c>
      <c r="B247" s="24">
        <v>3830</v>
      </c>
      <c r="C247" s="24">
        <v>626</v>
      </c>
      <c r="D247" s="24">
        <v>16.3</v>
      </c>
      <c r="E247" s="34">
        <v>623</v>
      </c>
      <c r="F247" s="35">
        <v>16.2</v>
      </c>
      <c r="G247" s="26">
        <f t="shared" si="5"/>
        <v>3</v>
      </c>
    </row>
    <row r="248" spans="1:8" ht="15.75">
      <c r="A248" s="24" t="s">
        <v>236</v>
      </c>
      <c r="B248" s="24">
        <v>2158</v>
      </c>
      <c r="C248" s="24">
        <v>341</v>
      </c>
      <c r="D248" s="24">
        <v>15.8</v>
      </c>
      <c r="E248" s="34">
        <v>358</v>
      </c>
      <c r="F248" s="35">
        <v>16.7</v>
      </c>
      <c r="G248" s="26">
        <f t="shared" si="5"/>
        <v>-17</v>
      </c>
    </row>
    <row r="249" spans="1:8" ht="15.75">
      <c r="A249" s="24" t="s">
        <v>237</v>
      </c>
      <c r="B249" s="24">
        <v>4148</v>
      </c>
      <c r="C249" s="24">
        <v>675</v>
      </c>
      <c r="D249" s="24">
        <v>16.3</v>
      </c>
      <c r="E249" s="34">
        <v>656</v>
      </c>
      <c r="F249" s="35">
        <v>16.7</v>
      </c>
      <c r="G249" s="26">
        <f t="shared" si="5"/>
        <v>19</v>
      </c>
    </row>
    <row r="250" spans="1:8" ht="15.75">
      <c r="A250" s="24" t="s">
        <v>238</v>
      </c>
      <c r="B250" s="24">
        <v>6026</v>
      </c>
      <c r="C250" s="24">
        <v>537</v>
      </c>
      <c r="D250" s="24">
        <v>8.9</v>
      </c>
      <c r="E250" s="34">
        <v>488</v>
      </c>
      <c r="F250" s="35">
        <v>8</v>
      </c>
      <c r="G250" s="26">
        <f t="shared" si="5"/>
        <v>49</v>
      </c>
    </row>
    <row r="251" spans="1:8" ht="15.75">
      <c r="A251" s="24" t="s">
        <v>239</v>
      </c>
      <c r="B251" s="24">
        <v>4056</v>
      </c>
      <c r="C251" s="24">
        <v>537</v>
      </c>
      <c r="D251" s="24">
        <v>13.2</v>
      </c>
      <c r="E251" s="34">
        <v>538</v>
      </c>
      <c r="F251" s="35">
        <v>13.2</v>
      </c>
      <c r="G251" s="26">
        <f t="shared" si="5"/>
        <v>-1</v>
      </c>
    </row>
    <row r="252" spans="1:8" ht="15.75">
      <c r="A252" s="24" t="s">
        <v>240</v>
      </c>
      <c r="B252" s="24">
        <v>2741</v>
      </c>
      <c r="C252" s="24">
        <v>323</v>
      </c>
      <c r="D252" s="24">
        <v>11.8</v>
      </c>
      <c r="E252" s="34">
        <v>354</v>
      </c>
      <c r="F252" s="35">
        <v>13.1</v>
      </c>
      <c r="G252" s="26">
        <f t="shared" si="5"/>
        <v>-31</v>
      </c>
    </row>
    <row r="253" spans="1:8" ht="15.75">
      <c r="A253" s="24" t="s">
        <v>241</v>
      </c>
      <c r="B253" s="24">
        <v>13772</v>
      </c>
      <c r="C253" s="24">
        <v>2742</v>
      </c>
      <c r="D253" s="24">
        <v>19.899999999999999</v>
      </c>
      <c r="E253" s="34">
        <v>3046</v>
      </c>
      <c r="F253" s="35">
        <v>22.7</v>
      </c>
      <c r="G253" s="26">
        <f t="shared" si="5"/>
        <v>-304</v>
      </c>
    </row>
    <row r="254" spans="1:8" ht="15.75">
      <c r="A254" s="24" t="s">
        <v>242</v>
      </c>
      <c r="B254" s="24">
        <f>SUM(B246:B253)</f>
        <v>39832</v>
      </c>
      <c r="C254" s="24">
        <f>SUM(C246:C253)</f>
        <v>6195</v>
      </c>
      <c r="D254" s="24">
        <f>AVERAGE(D246:D253)</f>
        <v>14.4375</v>
      </c>
      <c r="E254" s="34">
        <v>6483</v>
      </c>
      <c r="F254" s="35">
        <v>16.5</v>
      </c>
      <c r="G254" s="26">
        <f t="shared" si="5"/>
        <v>-288</v>
      </c>
      <c r="H254" s="611"/>
    </row>
    <row r="255" spans="1:8">
      <c r="A255" s="807"/>
      <c r="B255" s="808"/>
      <c r="C255" s="808"/>
      <c r="D255" s="808"/>
      <c r="E255" s="808"/>
      <c r="F255" s="808"/>
      <c r="G255" s="809"/>
    </row>
    <row r="256" spans="1:8" ht="15.75">
      <c r="A256" s="24" t="s">
        <v>243</v>
      </c>
      <c r="B256" s="24">
        <v>65711</v>
      </c>
      <c r="C256" s="24">
        <v>15475</v>
      </c>
      <c r="D256" s="24">
        <v>23.6</v>
      </c>
      <c r="E256" s="29">
        <v>16787</v>
      </c>
      <c r="F256" s="30">
        <v>25.3</v>
      </c>
      <c r="G256" s="26">
        <f t="shared" si="5"/>
        <v>-1312</v>
      </c>
    </row>
    <row r="257" spans="1:7">
      <c r="A257" s="795"/>
      <c r="B257" s="796"/>
      <c r="C257" s="796"/>
      <c r="D257" s="796"/>
      <c r="E257" s="796"/>
      <c r="F257" s="796"/>
      <c r="G257" s="797"/>
    </row>
    <row r="258" spans="1:7" ht="15.75">
      <c r="A258" s="24" t="s">
        <v>244</v>
      </c>
      <c r="B258" s="24">
        <v>4905</v>
      </c>
      <c r="C258" s="24">
        <v>376</v>
      </c>
      <c r="D258" s="24">
        <v>7.7</v>
      </c>
      <c r="E258" s="29">
        <v>424</v>
      </c>
      <c r="F258" s="30">
        <v>8.5</v>
      </c>
      <c r="G258" s="26">
        <f t="shared" si="5"/>
        <v>-48</v>
      </c>
    </row>
    <row r="259" spans="1:7" ht="15.75">
      <c r="A259" s="24" t="s">
        <v>245</v>
      </c>
      <c r="B259" s="24">
        <v>4375</v>
      </c>
      <c r="C259" s="24">
        <v>472</v>
      </c>
      <c r="D259" s="24">
        <v>10.8</v>
      </c>
      <c r="E259" s="29">
        <v>486</v>
      </c>
      <c r="F259" s="30">
        <v>11</v>
      </c>
      <c r="G259" s="26">
        <f t="shared" si="5"/>
        <v>-14</v>
      </c>
    </row>
    <row r="260" spans="1:7" ht="15.75">
      <c r="A260" s="24" t="s">
        <v>246</v>
      </c>
      <c r="B260" s="24">
        <v>5363</v>
      </c>
      <c r="C260" s="24">
        <v>562</v>
      </c>
      <c r="D260" s="24">
        <v>10.5</v>
      </c>
      <c r="E260" s="29">
        <v>575</v>
      </c>
      <c r="F260" s="30">
        <v>10.7</v>
      </c>
      <c r="G260" s="26">
        <f t="shared" si="5"/>
        <v>-13</v>
      </c>
    </row>
    <row r="261" spans="1:7" ht="15.75">
      <c r="A261" s="24" t="s">
        <v>247</v>
      </c>
      <c r="B261" s="24">
        <v>6343</v>
      </c>
      <c r="C261" s="24">
        <v>1164</v>
      </c>
      <c r="D261" s="24">
        <v>18.399999999999999</v>
      </c>
      <c r="E261" s="29">
        <v>1288</v>
      </c>
      <c r="F261" s="30">
        <v>20.3</v>
      </c>
      <c r="G261" s="26">
        <f t="shared" si="5"/>
        <v>-124</v>
      </c>
    </row>
    <row r="262" spans="1:7" ht="15.75">
      <c r="A262" s="24" t="s">
        <v>248</v>
      </c>
      <c r="B262" s="24">
        <v>6144</v>
      </c>
      <c r="C262" s="24">
        <v>858</v>
      </c>
      <c r="D262" s="24">
        <v>14</v>
      </c>
      <c r="E262" s="29">
        <v>853</v>
      </c>
      <c r="F262" s="30">
        <v>14.2</v>
      </c>
      <c r="G262" s="26">
        <f t="shared" si="5"/>
        <v>5</v>
      </c>
    </row>
    <row r="263" spans="1:7" ht="15.75">
      <c r="A263" s="24" t="s">
        <v>249</v>
      </c>
      <c r="B263" s="24">
        <v>5784</v>
      </c>
      <c r="C263" s="24">
        <v>361</v>
      </c>
      <c r="D263" s="24">
        <v>6.2</v>
      </c>
      <c r="E263" s="29">
        <v>328</v>
      </c>
      <c r="F263" s="30">
        <v>5.7</v>
      </c>
      <c r="G263" s="26">
        <f t="shared" si="5"/>
        <v>33</v>
      </c>
    </row>
    <row r="264" spans="1:7" ht="15.75">
      <c r="A264" s="24" t="s">
        <v>250</v>
      </c>
      <c r="B264" s="24">
        <v>6017</v>
      </c>
      <c r="C264" s="24">
        <v>1367</v>
      </c>
      <c r="D264" s="24">
        <v>22.7</v>
      </c>
      <c r="E264" s="29">
        <v>1363</v>
      </c>
      <c r="F264" s="30">
        <v>21.8</v>
      </c>
      <c r="G264" s="26">
        <f t="shared" si="5"/>
        <v>4</v>
      </c>
    </row>
    <row r="265" spans="1:7" ht="15.75">
      <c r="A265" s="24" t="s">
        <v>251</v>
      </c>
      <c r="B265" s="24">
        <v>6835</v>
      </c>
      <c r="C265" s="24">
        <v>578</v>
      </c>
      <c r="D265" s="24">
        <v>8.5</v>
      </c>
      <c r="E265" s="29">
        <v>581</v>
      </c>
      <c r="F265" s="30">
        <v>8.6999999999999993</v>
      </c>
      <c r="G265" s="26">
        <f t="shared" si="5"/>
        <v>-3</v>
      </c>
    </row>
    <row r="266" spans="1:7" ht="15.75">
      <c r="A266" s="24" t="s">
        <v>252</v>
      </c>
      <c r="B266" s="24">
        <v>5462</v>
      </c>
      <c r="C266" s="24">
        <v>774</v>
      </c>
      <c r="D266" s="24">
        <v>14.2</v>
      </c>
      <c r="E266" s="29">
        <v>799</v>
      </c>
      <c r="F266" s="30">
        <v>14.7</v>
      </c>
      <c r="G266" s="26">
        <f t="shared" si="5"/>
        <v>-25</v>
      </c>
    </row>
    <row r="267" spans="1:7" ht="15.75">
      <c r="A267" s="24" t="s">
        <v>253</v>
      </c>
      <c r="B267" s="24">
        <v>5399</v>
      </c>
      <c r="C267" s="24">
        <v>514</v>
      </c>
      <c r="D267" s="24">
        <v>9.5</v>
      </c>
      <c r="E267" s="29">
        <v>559</v>
      </c>
      <c r="F267" s="30">
        <v>10.3</v>
      </c>
      <c r="G267" s="26">
        <f t="shared" si="5"/>
        <v>-45</v>
      </c>
    </row>
    <row r="268" spans="1:7" ht="15.75">
      <c r="A268" s="24" t="s">
        <v>254</v>
      </c>
      <c r="B268" s="24">
        <v>4837</v>
      </c>
      <c r="C268" s="24">
        <v>609</v>
      </c>
      <c r="D268" s="24">
        <v>12.6</v>
      </c>
      <c r="E268" s="29">
        <v>585</v>
      </c>
      <c r="F268" s="30">
        <v>12</v>
      </c>
      <c r="G268" s="26">
        <f t="shared" si="5"/>
        <v>24</v>
      </c>
    </row>
    <row r="269" spans="1:7" ht="15.75">
      <c r="A269" s="24" t="s">
        <v>255</v>
      </c>
      <c r="B269" s="24">
        <v>22011</v>
      </c>
      <c r="C269" s="24">
        <v>2823</v>
      </c>
      <c r="D269" s="24">
        <v>12.8</v>
      </c>
      <c r="E269" s="29">
        <v>2810</v>
      </c>
      <c r="F269" s="30">
        <v>13.3</v>
      </c>
      <c r="G269" s="26">
        <f t="shared" si="5"/>
        <v>13</v>
      </c>
    </row>
    <row r="270" spans="1:7" ht="15.75">
      <c r="A270" s="24" t="s">
        <v>256</v>
      </c>
      <c r="B270" s="24">
        <v>7234</v>
      </c>
      <c r="C270" s="24">
        <v>757</v>
      </c>
      <c r="D270" s="24">
        <v>10.5</v>
      </c>
      <c r="E270" s="29">
        <v>788</v>
      </c>
      <c r="F270" s="30">
        <v>10.9</v>
      </c>
      <c r="G270" s="26">
        <f t="shared" si="5"/>
        <v>-31</v>
      </c>
    </row>
    <row r="271" spans="1:7" ht="15.75">
      <c r="A271" s="24" t="s">
        <v>257</v>
      </c>
      <c r="B271" s="24">
        <v>11767</v>
      </c>
      <c r="C271" s="24">
        <v>1262</v>
      </c>
      <c r="D271" s="24">
        <v>10.7</v>
      </c>
      <c r="E271" s="29">
        <v>1224</v>
      </c>
      <c r="F271" s="30">
        <v>10.3</v>
      </c>
      <c r="G271" s="26">
        <f t="shared" si="5"/>
        <v>38</v>
      </c>
    </row>
    <row r="272" spans="1:7" ht="15.75">
      <c r="A272" s="24" t="s">
        <v>258</v>
      </c>
      <c r="B272" s="24">
        <v>7058</v>
      </c>
      <c r="C272" s="24">
        <v>1019</v>
      </c>
      <c r="D272" s="24">
        <v>14.4</v>
      </c>
      <c r="E272" s="29">
        <v>1013</v>
      </c>
      <c r="F272" s="30">
        <v>14.2</v>
      </c>
      <c r="G272" s="26">
        <f t="shared" si="5"/>
        <v>6</v>
      </c>
    </row>
    <row r="273" spans="1:8" ht="15.75">
      <c r="A273" s="24" t="s">
        <v>259</v>
      </c>
      <c r="B273" s="24">
        <v>109534</v>
      </c>
      <c r="C273" s="24">
        <v>13496</v>
      </c>
      <c r="D273" s="24">
        <v>12.3</v>
      </c>
      <c r="E273" s="29">
        <f>SUM(E258:E272)</f>
        <v>13676</v>
      </c>
      <c r="F273" s="30">
        <v>12.6</v>
      </c>
      <c r="G273" s="26">
        <f t="shared" si="5"/>
        <v>-180</v>
      </c>
      <c r="H273" s="611"/>
    </row>
    <row r="274" spans="1:8">
      <c r="A274" s="795"/>
      <c r="B274" s="796"/>
      <c r="C274" s="796"/>
      <c r="D274" s="796"/>
      <c r="E274" s="796"/>
      <c r="F274" s="796"/>
      <c r="G274" s="797"/>
    </row>
  </sheetData>
  <mergeCells count="36">
    <mergeCell ref="A257:G257"/>
    <mergeCell ref="A274:G274"/>
    <mergeCell ref="A180:G180"/>
    <mergeCell ref="A190:G190"/>
    <mergeCell ref="A245:G245"/>
    <mergeCell ref="A255:G255"/>
    <mergeCell ref="A223:G223"/>
    <mergeCell ref="A230:G230"/>
    <mergeCell ref="A204:G204"/>
    <mergeCell ref="A214:G214"/>
    <mergeCell ref="A170:G170"/>
    <mergeCell ref="A99:G99"/>
    <mergeCell ref="F2:F3"/>
    <mergeCell ref="G2:G3"/>
    <mergeCell ref="A6:G6"/>
    <mergeCell ref="A8:G8"/>
    <mergeCell ref="A10:G10"/>
    <mergeCell ref="A31:G31"/>
    <mergeCell ref="E2:E3"/>
    <mergeCell ref="A111:G111"/>
    <mergeCell ref="A86:G86"/>
    <mergeCell ref="A66:G66"/>
    <mergeCell ref="A77:G77"/>
    <mergeCell ref="A47:G47"/>
    <mergeCell ref="D49:G49"/>
    <mergeCell ref="A157:G157"/>
    <mergeCell ref="A127:G127"/>
    <mergeCell ref="A146:G146"/>
    <mergeCell ref="A148:G148"/>
    <mergeCell ref="B4:D4"/>
    <mergeCell ref="E4:G4"/>
    <mergeCell ref="A2:A3"/>
    <mergeCell ref="B2:B3"/>
    <mergeCell ref="C2:C3"/>
    <mergeCell ref="D2:D3"/>
    <mergeCell ref="A1:G1"/>
  </mergeCells>
  <phoneticPr fontId="0" type="noConversion"/>
  <pageMargins left="1" right="0.25" top="0.49" bottom="0.39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75"/>
  <sheetViews>
    <sheetView tabSelected="1" topLeftCell="A109" workbookViewId="0">
      <selection activeCell="A128" sqref="A128:J128"/>
    </sheetView>
  </sheetViews>
  <sheetFormatPr defaultRowHeight="15"/>
  <cols>
    <col min="1" max="1" width="18.42578125" style="701" customWidth="1"/>
    <col min="2" max="2" width="7.140625" customWidth="1"/>
    <col min="5" max="5" width="8.5703125" customWidth="1"/>
    <col min="6" max="6" width="7.7109375" customWidth="1"/>
    <col min="7" max="7" width="11.28515625" style="901" customWidth="1"/>
    <col min="8" max="8" width="8.7109375" style="901" customWidth="1"/>
    <col min="9" max="10" width="8.140625" customWidth="1"/>
  </cols>
  <sheetData>
    <row r="1" spans="1:10">
      <c r="A1" s="810" t="s">
        <v>493</v>
      </c>
      <c r="B1" s="811"/>
      <c r="C1" s="811"/>
      <c r="D1" s="811"/>
      <c r="E1" s="811"/>
      <c r="F1" s="811"/>
      <c r="G1" s="811"/>
      <c r="H1" s="811"/>
      <c r="I1" s="811"/>
      <c r="J1" s="811"/>
    </row>
    <row r="2" spans="1:10" ht="51.75" customHeight="1">
      <c r="A2" s="812" t="s">
        <v>494</v>
      </c>
      <c r="B2" s="730" t="s">
        <v>495</v>
      </c>
      <c r="C2" s="813"/>
      <c r="D2" s="734" t="s">
        <v>496</v>
      </c>
      <c r="E2" s="734"/>
      <c r="F2" s="734"/>
      <c r="G2" s="895" t="s">
        <v>497</v>
      </c>
      <c r="H2" s="902" t="s">
        <v>498</v>
      </c>
      <c r="I2" s="814" t="s">
        <v>499</v>
      </c>
      <c r="J2" s="814"/>
    </row>
    <row r="3" spans="1:10" ht="38.25" customHeight="1">
      <c r="A3" s="812"/>
      <c r="B3" s="815" t="s">
        <v>500</v>
      </c>
      <c r="C3" s="730" t="s">
        <v>501</v>
      </c>
      <c r="D3" s="734" t="s">
        <v>502</v>
      </c>
      <c r="E3" s="734" t="s">
        <v>503</v>
      </c>
      <c r="F3" s="734" t="s">
        <v>504</v>
      </c>
      <c r="G3" s="896"/>
      <c r="H3" s="903"/>
      <c r="I3" s="819" t="s">
        <v>276</v>
      </c>
      <c r="J3" s="732" t="s">
        <v>505</v>
      </c>
    </row>
    <row r="4" spans="1:10" ht="40.5" customHeight="1">
      <c r="A4" s="812"/>
      <c r="B4" s="815"/>
      <c r="C4" s="731"/>
      <c r="D4" s="813"/>
      <c r="E4" s="813"/>
      <c r="F4" s="813"/>
      <c r="G4" s="896"/>
      <c r="H4" s="904"/>
      <c r="I4" s="820"/>
      <c r="J4" s="733"/>
    </row>
    <row r="5" spans="1:10">
      <c r="A5" s="697">
        <v>0</v>
      </c>
      <c r="B5" s="128">
        <v>1</v>
      </c>
      <c r="C5" s="129">
        <v>2</v>
      </c>
      <c r="D5" s="130">
        <v>3</v>
      </c>
      <c r="E5" s="130">
        <v>4</v>
      </c>
      <c r="F5" s="130">
        <v>5</v>
      </c>
      <c r="G5" s="897">
        <v>6</v>
      </c>
      <c r="H5" s="905">
        <v>7</v>
      </c>
      <c r="I5" s="131">
        <v>8</v>
      </c>
      <c r="J5" s="132">
        <v>9</v>
      </c>
    </row>
    <row r="6" spans="1:10">
      <c r="A6" s="698" t="s">
        <v>29</v>
      </c>
      <c r="B6" s="51">
        <f>B8+B10+B31+B47+B49+B66+B77+B86+B99+B111+B127+B146+B148+B157+B170+B180+B190+B204+B214+B223+B230+B245+B255+B257+B274</f>
        <v>1341</v>
      </c>
      <c r="C6" s="51">
        <f t="shared" ref="C6:J6" si="0">C8+C10+C31+C47+C49+C66+C77+C86+C99+C111+C127+C146+C148+C157+C170+C180+C190+C204+C214+C223+C230+C245+C255+C257+C274</f>
        <v>1174</v>
      </c>
      <c r="D6" s="51">
        <f t="shared" si="0"/>
        <v>461</v>
      </c>
      <c r="E6" s="51">
        <f t="shared" si="0"/>
        <v>414</v>
      </c>
      <c r="F6" s="51">
        <f t="shared" si="0"/>
        <v>304</v>
      </c>
      <c r="G6" s="894">
        <f t="shared" si="0"/>
        <v>1021.7666666666667</v>
      </c>
      <c r="H6" s="894">
        <f>AVERAGE(H8,H10,H31,H47,H49,H66,H77,H86,H99,H111,H127,H146,H148,H157,H170,H180,H190,H204,H214,H223,H230,H245,H255,H257,H274)</f>
        <v>2559.3085650616053</v>
      </c>
      <c r="I6" s="51">
        <f t="shared" si="0"/>
        <v>24</v>
      </c>
      <c r="J6" s="51">
        <f t="shared" si="0"/>
        <v>23</v>
      </c>
    </row>
    <row r="7" spans="1:10">
      <c r="A7" s="737"/>
      <c r="B7" s="738"/>
      <c r="C7" s="738"/>
      <c r="D7" s="738"/>
      <c r="E7" s="738"/>
      <c r="F7" s="738"/>
      <c r="G7" s="738"/>
      <c r="H7" s="738"/>
      <c r="I7" s="738"/>
      <c r="J7" s="739"/>
    </row>
    <row r="8" spans="1:10">
      <c r="A8" s="698" t="s">
        <v>30</v>
      </c>
      <c r="B8" s="694">
        <v>87</v>
      </c>
      <c r="C8" s="694">
        <v>87</v>
      </c>
      <c r="D8" s="694">
        <v>59</v>
      </c>
      <c r="E8" s="51">
        <v>10</v>
      </c>
      <c r="F8" s="88">
        <v>18</v>
      </c>
      <c r="G8" s="898">
        <v>85.6</v>
      </c>
      <c r="H8" s="900">
        <v>3312.72</v>
      </c>
      <c r="I8" s="51">
        <v>0</v>
      </c>
      <c r="J8" s="51">
        <v>0</v>
      </c>
    </row>
    <row r="9" spans="1:10">
      <c r="A9" s="816"/>
      <c r="B9" s="817"/>
      <c r="C9" s="817"/>
      <c r="D9" s="817"/>
      <c r="E9" s="817"/>
      <c r="F9" s="817"/>
      <c r="G9" s="817"/>
      <c r="H9" s="817"/>
      <c r="I9" s="817"/>
      <c r="J9" s="818"/>
    </row>
    <row r="10" spans="1:10">
      <c r="A10" s="698" t="s">
        <v>31</v>
      </c>
      <c r="B10" s="51">
        <v>48</v>
      </c>
      <c r="C10" s="51">
        <v>44</v>
      </c>
      <c r="D10" s="88">
        <v>24</v>
      </c>
      <c r="E10" s="51">
        <v>18</v>
      </c>
      <c r="F10" s="88">
        <v>2</v>
      </c>
      <c r="G10" s="898">
        <v>44</v>
      </c>
      <c r="H10" s="900">
        <v>2651</v>
      </c>
      <c r="I10" s="51">
        <v>2</v>
      </c>
      <c r="J10" s="51">
        <v>2</v>
      </c>
    </row>
    <row r="11" spans="1:10">
      <c r="A11" s="737"/>
      <c r="B11" s="738"/>
      <c r="C11" s="738"/>
      <c r="D11" s="738"/>
      <c r="E11" s="738"/>
      <c r="F11" s="738"/>
      <c r="G11" s="738"/>
      <c r="H11" s="738"/>
      <c r="I11" s="738"/>
      <c r="J11" s="739"/>
    </row>
    <row r="12" spans="1:10">
      <c r="A12" s="698" t="s">
        <v>32</v>
      </c>
      <c r="B12" s="694">
        <v>7</v>
      </c>
      <c r="C12" s="694">
        <v>7</v>
      </c>
      <c r="D12" s="695">
        <v>1</v>
      </c>
      <c r="E12" s="51">
        <v>3</v>
      </c>
      <c r="F12" s="88">
        <v>3</v>
      </c>
      <c r="G12" s="898">
        <v>3.5</v>
      </c>
      <c r="H12" s="900">
        <v>2637</v>
      </c>
      <c r="I12" s="668">
        <v>0</v>
      </c>
      <c r="J12" s="668">
        <v>0</v>
      </c>
    </row>
    <row r="13" spans="1:10">
      <c r="A13" s="698" t="s">
        <v>17</v>
      </c>
      <c r="B13" s="694">
        <v>3</v>
      </c>
      <c r="C13" s="694">
        <v>3</v>
      </c>
      <c r="D13" s="695">
        <v>2</v>
      </c>
      <c r="E13" s="51">
        <v>0</v>
      </c>
      <c r="F13" s="88">
        <v>1</v>
      </c>
      <c r="G13" s="898">
        <v>2.75</v>
      </c>
      <c r="H13" s="900">
        <v>2439</v>
      </c>
      <c r="I13" s="668">
        <v>0</v>
      </c>
      <c r="J13" s="668">
        <v>0</v>
      </c>
    </row>
    <row r="14" spans="1:10">
      <c r="A14" s="698" t="s">
        <v>18</v>
      </c>
      <c r="B14" s="694">
        <v>1</v>
      </c>
      <c r="C14" s="694">
        <v>1</v>
      </c>
      <c r="D14" s="695">
        <v>0</v>
      </c>
      <c r="E14" s="53">
        <v>1</v>
      </c>
      <c r="F14" s="679">
        <v>0</v>
      </c>
      <c r="G14" s="898">
        <v>1</v>
      </c>
      <c r="H14" s="898">
        <v>3227</v>
      </c>
      <c r="I14" s="51">
        <v>0</v>
      </c>
      <c r="J14" s="51">
        <v>0</v>
      </c>
    </row>
    <row r="15" spans="1:10">
      <c r="A15" s="698" t="s">
        <v>33</v>
      </c>
      <c r="B15" s="694">
        <v>1</v>
      </c>
      <c r="C15" s="694">
        <v>1</v>
      </c>
      <c r="D15" s="695">
        <v>0</v>
      </c>
      <c r="E15" s="53">
        <v>1</v>
      </c>
      <c r="F15" s="679">
        <v>0</v>
      </c>
      <c r="G15" s="898">
        <v>1</v>
      </c>
      <c r="H15" s="898">
        <v>2016</v>
      </c>
      <c r="I15" s="51">
        <v>0</v>
      </c>
      <c r="J15" s="51">
        <v>0</v>
      </c>
    </row>
    <row r="16" spans="1:10">
      <c r="A16" s="698" t="s">
        <v>34</v>
      </c>
      <c r="B16" s="694">
        <v>1</v>
      </c>
      <c r="C16" s="694">
        <v>1</v>
      </c>
      <c r="D16" s="695">
        <v>0</v>
      </c>
      <c r="E16" s="53">
        <v>1</v>
      </c>
      <c r="F16" s="679">
        <v>0</v>
      </c>
      <c r="G16" s="898">
        <v>1</v>
      </c>
      <c r="H16" s="898">
        <v>2675</v>
      </c>
      <c r="I16" s="694">
        <v>0</v>
      </c>
      <c r="J16" s="694">
        <v>0</v>
      </c>
    </row>
    <row r="17" spans="1:10">
      <c r="A17" s="698" t="s">
        <v>19</v>
      </c>
      <c r="B17" s="694">
        <v>2</v>
      </c>
      <c r="C17" s="694">
        <v>2</v>
      </c>
      <c r="D17" s="695">
        <v>2</v>
      </c>
      <c r="E17" s="53">
        <v>0</v>
      </c>
      <c r="F17" s="679">
        <v>0</v>
      </c>
      <c r="G17" s="898">
        <v>2</v>
      </c>
      <c r="H17" s="898">
        <v>3451</v>
      </c>
      <c r="I17" s="51">
        <v>0</v>
      </c>
      <c r="J17" s="51">
        <v>0</v>
      </c>
    </row>
    <row r="18" spans="1:10">
      <c r="A18" s="698" t="s">
        <v>20</v>
      </c>
      <c r="B18" s="694">
        <v>1</v>
      </c>
      <c r="C18" s="694">
        <v>1</v>
      </c>
      <c r="D18" s="695">
        <v>0</v>
      </c>
      <c r="E18" s="53">
        <v>0</v>
      </c>
      <c r="F18" s="679">
        <v>1</v>
      </c>
      <c r="G18" s="898">
        <v>1</v>
      </c>
      <c r="H18" s="898">
        <v>2145</v>
      </c>
      <c r="I18" s="694">
        <v>0</v>
      </c>
      <c r="J18" s="694">
        <v>0</v>
      </c>
    </row>
    <row r="19" spans="1:10">
      <c r="A19" s="698" t="s">
        <v>35</v>
      </c>
      <c r="B19" s="694">
        <v>9</v>
      </c>
      <c r="C19" s="694">
        <v>8</v>
      </c>
      <c r="D19" s="695">
        <v>1</v>
      </c>
      <c r="E19" s="53">
        <v>1</v>
      </c>
      <c r="F19" s="679">
        <v>6</v>
      </c>
      <c r="G19" s="898">
        <v>7</v>
      </c>
      <c r="H19" s="898">
        <v>1917</v>
      </c>
      <c r="I19" s="694">
        <v>0</v>
      </c>
      <c r="J19" s="694">
        <v>0</v>
      </c>
    </row>
    <row r="20" spans="1:10">
      <c r="A20" s="698" t="s">
        <v>21</v>
      </c>
      <c r="B20" s="694">
        <v>5</v>
      </c>
      <c r="C20" s="694">
        <v>5</v>
      </c>
      <c r="D20" s="695">
        <v>0</v>
      </c>
      <c r="E20" s="53">
        <v>1</v>
      </c>
      <c r="F20" s="679">
        <v>4</v>
      </c>
      <c r="G20" s="898">
        <v>3.5</v>
      </c>
      <c r="H20" s="898">
        <v>3604</v>
      </c>
      <c r="I20" s="694">
        <v>0</v>
      </c>
      <c r="J20" s="694">
        <v>0</v>
      </c>
    </row>
    <row r="21" spans="1:10">
      <c r="A21" s="698" t="s">
        <v>22</v>
      </c>
      <c r="B21" s="694">
        <v>1</v>
      </c>
      <c r="C21" s="694">
        <v>1</v>
      </c>
      <c r="D21" s="695">
        <v>1</v>
      </c>
      <c r="E21" s="53">
        <v>0</v>
      </c>
      <c r="F21" s="679">
        <v>0</v>
      </c>
      <c r="G21" s="898">
        <v>1</v>
      </c>
      <c r="H21" s="898">
        <v>2869</v>
      </c>
      <c r="I21" s="694">
        <v>0</v>
      </c>
      <c r="J21" s="694">
        <v>0</v>
      </c>
    </row>
    <row r="22" spans="1:10">
      <c r="A22" s="698" t="s">
        <v>23</v>
      </c>
      <c r="B22" s="694">
        <v>3</v>
      </c>
      <c r="C22" s="694">
        <v>3</v>
      </c>
      <c r="D22" s="695">
        <v>0</v>
      </c>
      <c r="E22" s="53">
        <v>1</v>
      </c>
      <c r="F22" s="679">
        <v>2</v>
      </c>
      <c r="G22" s="898">
        <v>1.88</v>
      </c>
      <c r="H22" s="898">
        <v>2739</v>
      </c>
      <c r="I22" s="694">
        <v>0</v>
      </c>
      <c r="J22" s="694">
        <v>0</v>
      </c>
    </row>
    <row r="23" spans="1:10">
      <c r="A23" s="698" t="s">
        <v>24</v>
      </c>
      <c r="B23" s="694">
        <v>3</v>
      </c>
      <c r="C23" s="694">
        <v>3</v>
      </c>
      <c r="D23" s="695">
        <v>1</v>
      </c>
      <c r="E23" s="53">
        <v>0</v>
      </c>
      <c r="F23" s="679">
        <v>2</v>
      </c>
      <c r="G23" s="898">
        <v>2</v>
      </c>
      <c r="H23" s="898">
        <v>1846</v>
      </c>
      <c r="I23" s="694">
        <v>0</v>
      </c>
      <c r="J23" s="694">
        <v>0</v>
      </c>
    </row>
    <row r="24" spans="1:10">
      <c r="A24" s="698" t="s">
        <v>36</v>
      </c>
      <c r="B24" s="694">
        <v>1</v>
      </c>
      <c r="C24" s="694">
        <v>1</v>
      </c>
      <c r="D24" s="695">
        <v>1</v>
      </c>
      <c r="E24" s="53">
        <v>0</v>
      </c>
      <c r="F24" s="679">
        <v>0</v>
      </c>
      <c r="G24" s="898">
        <v>1</v>
      </c>
      <c r="H24" s="898">
        <v>2640</v>
      </c>
      <c r="I24" s="694">
        <v>0</v>
      </c>
      <c r="J24" s="694">
        <v>0</v>
      </c>
    </row>
    <row r="25" spans="1:10">
      <c r="A25" s="698" t="s">
        <v>37</v>
      </c>
      <c r="B25" s="694">
        <v>2</v>
      </c>
      <c r="C25" s="694">
        <v>1</v>
      </c>
      <c r="D25" s="695">
        <v>1</v>
      </c>
      <c r="E25" s="53">
        <v>0</v>
      </c>
      <c r="F25" s="679">
        <v>0</v>
      </c>
      <c r="G25" s="898">
        <v>0.25</v>
      </c>
      <c r="H25" s="898">
        <v>2400</v>
      </c>
      <c r="I25" s="694">
        <v>0</v>
      </c>
      <c r="J25" s="694">
        <v>0</v>
      </c>
    </row>
    <row r="26" spans="1:10">
      <c r="A26" s="698" t="s">
        <v>26</v>
      </c>
      <c r="B26" s="694">
        <v>2</v>
      </c>
      <c r="C26" s="694">
        <v>2</v>
      </c>
      <c r="D26" s="695">
        <v>1</v>
      </c>
      <c r="E26" s="53">
        <v>0</v>
      </c>
      <c r="F26" s="679">
        <v>1</v>
      </c>
      <c r="G26" s="898">
        <v>1.5</v>
      </c>
      <c r="H26" s="898">
        <v>2510</v>
      </c>
      <c r="I26" s="694">
        <v>0</v>
      </c>
      <c r="J26" s="694">
        <v>0</v>
      </c>
    </row>
    <row r="27" spans="1:10">
      <c r="A27" s="698" t="s">
        <v>27</v>
      </c>
      <c r="B27" s="694">
        <v>3</v>
      </c>
      <c r="C27" s="694">
        <v>3</v>
      </c>
      <c r="D27" s="695">
        <v>0</v>
      </c>
      <c r="E27" s="53">
        <v>3</v>
      </c>
      <c r="F27" s="679">
        <v>0</v>
      </c>
      <c r="G27" s="898">
        <v>1.75</v>
      </c>
      <c r="H27" s="898">
        <v>3296</v>
      </c>
      <c r="I27" s="694">
        <v>0</v>
      </c>
      <c r="J27" s="694">
        <v>0</v>
      </c>
    </row>
    <row r="28" spans="1:10">
      <c r="A28" s="698" t="s">
        <v>28</v>
      </c>
      <c r="B28" s="694">
        <v>1</v>
      </c>
      <c r="C28" s="694">
        <v>1</v>
      </c>
      <c r="D28" s="695">
        <v>0</v>
      </c>
      <c r="E28" s="53">
        <v>0</v>
      </c>
      <c r="F28" s="679">
        <v>1</v>
      </c>
      <c r="G28" s="898">
        <v>1</v>
      </c>
      <c r="H28" s="898">
        <v>3428</v>
      </c>
      <c r="I28" s="694">
        <v>0</v>
      </c>
      <c r="J28" s="694">
        <v>0</v>
      </c>
    </row>
    <row r="29" spans="1:10">
      <c r="A29" s="698" t="s">
        <v>38</v>
      </c>
      <c r="B29" s="694">
        <v>5</v>
      </c>
      <c r="C29" s="694">
        <v>5</v>
      </c>
      <c r="D29" s="695">
        <v>1</v>
      </c>
      <c r="E29" s="53">
        <v>4</v>
      </c>
      <c r="F29" s="679">
        <v>0</v>
      </c>
      <c r="G29" s="898">
        <v>5</v>
      </c>
      <c r="H29" s="898">
        <v>2366</v>
      </c>
      <c r="I29" s="694">
        <v>0</v>
      </c>
      <c r="J29" s="694">
        <v>0</v>
      </c>
    </row>
    <row r="30" spans="1:10">
      <c r="A30" s="698" t="s">
        <v>25</v>
      </c>
      <c r="B30" s="694">
        <v>2</v>
      </c>
      <c r="C30" s="694">
        <v>2</v>
      </c>
      <c r="D30" s="695">
        <v>0</v>
      </c>
      <c r="E30" s="53">
        <v>1</v>
      </c>
      <c r="F30" s="679">
        <v>1</v>
      </c>
      <c r="G30" s="898">
        <v>2</v>
      </c>
      <c r="H30" s="898">
        <v>2373</v>
      </c>
      <c r="I30" s="694">
        <v>0</v>
      </c>
      <c r="J30" s="694">
        <v>0</v>
      </c>
    </row>
    <row r="31" spans="1:10">
      <c r="A31" s="698" t="s">
        <v>39</v>
      </c>
      <c r="B31" s="694">
        <v>101</v>
      </c>
      <c r="C31" s="694">
        <v>95</v>
      </c>
      <c r="D31" s="695">
        <v>36</v>
      </c>
      <c r="E31" s="53">
        <v>35</v>
      </c>
      <c r="F31" s="679">
        <v>24</v>
      </c>
      <c r="G31" s="898">
        <f>SUM(G12:G30)</f>
        <v>40.129999999999995</v>
      </c>
      <c r="H31" s="898">
        <v>2661.45</v>
      </c>
      <c r="I31" s="694">
        <v>2</v>
      </c>
      <c r="J31" s="694">
        <v>2</v>
      </c>
    </row>
    <row r="32" spans="1:10">
      <c r="A32" s="737"/>
      <c r="B32" s="738"/>
      <c r="C32" s="738"/>
      <c r="D32" s="738"/>
      <c r="E32" s="738"/>
      <c r="F32" s="738"/>
      <c r="G32" s="738"/>
      <c r="H32" s="738"/>
      <c r="I32" s="738"/>
      <c r="J32" s="739"/>
    </row>
    <row r="33" spans="1:10">
      <c r="A33" s="698" t="s">
        <v>40</v>
      </c>
      <c r="B33" s="57">
        <v>2</v>
      </c>
      <c r="C33" s="616">
        <v>2</v>
      </c>
      <c r="D33" s="57">
        <v>1</v>
      </c>
      <c r="E33" s="57">
        <v>0</v>
      </c>
      <c r="F33" s="57">
        <v>1</v>
      </c>
      <c r="G33" s="899">
        <v>1</v>
      </c>
      <c r="H33" s="906">
        <v>1749</v>
      </c>
      <c r="I33" s="893">
        <v>0</v>
      </c>
      <c r="J33" s="893">
        <v>0</v>
      </c>
    </row>
    <row r="34" spans="1:10">
      <c r="A34" s="698" t="s">
        <v>41</v>
      </c>
      <c r="B34" s="57">
        <v>2</v>
      </c>
      <c r="C34" s="616">
        <v>2</v>
      </c>
      <c r="D34" s="57">
        <v>1</v>
      </c>
      <c r="E34" s="57">
        <v>0</v>
      </c>
      <c r="F34" s="57">
        <v>1</v>
      </c>
      <c r="G34" s="899">
        <v>2</v>
      </c>
      <c r="H34" s="906">
        <v>2385</v>
      </c>
      <c r="I34" s="893">
        <v>0</v>
      </c>
      <c r="J34" s="893">
        <v>0</v>
      </c>
    </row>
    <row r="35" spans="1:10">
      <c r="A35" s="698" t="s">
        <v>42</v>
      </c>
      <c r="B35" s="57">
        <v>8</v>
      </c>
      <c r="C35" s="616">
        <v>7</v>
      </c>
      <c r="D35" s="57">
        <v>1</v>
      </c>
      <c r="E35" s="57">
        <v>2</v>
      </c>
      <c r="F35" s="57">
        <v>4</v>
      </c>
      <c r="G35" s="899">
        <v>5.5</v>
      </c>
      <c r="H35" s="906">
        <v>2634</v>
      </c>
      <c r="I35" s="893">
        <v>0</v>
      </c>
      <c r="J35" s="893">
        <v>0</v>
      </c>
    </row>
    <row r="36" spans="1:10">
      <c r="A36" s="698" t="s">
        <v>43</v>
      </c>
      <c r="B36" s="57">
        <v>4</v>
      </c>
      <c r="C36" s="616">
        <v>3</v>
      </c>
      <c r="D36" s="57">
        <v>0</v>
      </c>
      <c r="E36" s="57">
        <v>1</v>
      </c>
      <c r="F36" s="57">
        <v>2</v>
      </c>
      <c r="G36" s="899">
        <v>2</v>
      </c>
      <c r="H36" s="906">
        <v>1436</v>
      </c>
      <c r="I36" s="893">
        <v>0</v>
      </c>
      <c r="J36" s="893">
        <v>0</v>
      </c>
    </row>
    <row r="37" spans="1:10">
      <c r="A37" s="698" t="s">
        <v>44</v>
      </c>
      <c r="B37" s="57">
        <v>5</v>
      </c>
      <c r="C37" s="616">
        <v>5</v>
      </c>
      <c r="D37" s="57">
        <v>2</v>
      </c>
      <c r="E37" s="57">
        <v>3</v>
      </c>
      <c r="F37" s="57">
        <v>0</v>
      </c>
      <c r="G37" s="899">
        <v>4.4000000000000004</v>
      </c>
      <c r="H37" s="906">
        <v>3121</v>
      </c>
      <c r="I37" s="893">
        <v>0</v>
      </c>
      <c r="J37" s="893">
        <v>0</v>
      </c>
    </row>
    <row r="38" spans="1:10">
      <c r="A38" s="698" t="s">
        <v>45</v>
      </c>
      <c r="B38" s="57">
        <v>4</v>
      </c>
      <c r="C38" s="616">
        <v>4</v>
      </c>
      <c r="D38" s="57">
        <v>0</v>
      </c>
      <c r="E38" s="57">
        <v>2</v>
      </c>
      <c r="F38" s="57">
        <v>2</v>
      </c>
      <c r="G38" s="899">
        <v>3</v>
      </c>
      <c r="H38" s="906">
        <v>2600</v>
      </c>
      <c r="I38" s="893">
        <v>0</v>
      </c>
      <c r="J38" s="893">
        <v>0</v>
      </c>
    </row>
    <row r="39" spans="1:10">
      <c r="A39" s="698" t="s">
        <v>46</v>
      </c>
      <c r="B39" s="57">
        <v>4</v>
      </c>
      <c r="C39" s="616">
        <v>4</v>
      </c>
      <c r="D39" s="57">
        <v>3</v>
      </c>
      <c r="E39" s="57">
        <v>0</v>
      </c>
      <c r="F39" s="57">
        <v>1</v>
      </c>
      <c r="G39" s="899">
        <v>3.1</v>
      </c>
      <c r="H39" s="906">
        <v>1705</v>
      </c>
      <c r="I39" s="893">
        <v>0</v>
      </c>
      <c r="J39" s="893">
        <v>0</v>
      </c>
    </row>
    <row r="40" spans="1:10">
      <c r="A40" s="698" t="s">
        <v>47</v>
      </c>
      <c r="B40" s="57">
        <v>2</v>
      </c>
      <c r="C40" s="616">
        <v>2</v>
      </c>
      <c r="D40" s="57">
        <v>0</v>
      </c>
      <c r="E40" s="57">
        <v>2</v>
      </c>
      <c r="F40" s="57">
        <v>0</v>
      </c>
      <c r="G40" s="899">
        <v>2</v>
      </c>
      <c r="H40" s="906">
        <v>2829</v>
      </c>
      <c r="I40" s="893">
        <v>0</v>
      </c>
      <c r="J40" s="893">
        <v>0</v>
      </c>
    </row>
    <row r="41" spans="1:10">
      <c r="A41" s="698" t="s">
        <v>48</v>
      </c>
      <c r="B41" s="57">
        <v>2</v>
      </c>
      <c r="C41" s="616">
        <v>2</v>
      </c>
      <c r="D41" s="57">
        <v>1</v>
      </c>
      <c r="E41" s="57">
        <v>1</v>
      </c>
      <c r="F41" s="57">
        <v>0</v>
      </c>
      <c r="G41" s="899">
        <v>2</v>
      </c>
      <c r="H41" s="906">
        <v>2864</v>
      </c>
      <c r="I41" s="893">
        <v>0</v>
      </c>
      <c r="J41" s="893">
        <v>0</v>
      </c>
    </row>
    <row r="42" spans="1:10">
      <c r="A42" s="698" t="s">
        <v>49</v>
      </c>
      <c r="B42" s="57">
        <v>2</v>
      </c>
      <c r="C42" s="616">
        <v>1</v>
      </c>
      <c r="D42" s="57">
        <v>0</v>
      </c>
      <c r="E42" s="57">
        <v>1</v>
      </c>
      <c r="F42" s="57">
        <v>0</v>
      </c>
      <c r="G42" s="899">
        <v>1</v>
      </c>
      <c r="H42" s="906">
        <v>2485</v>
      </c>
      <c r="I42" s="893">
        <v>0</v>
      </c>
      <c r="J42" s="893">
        <v>0</v>
      </c>
    </row>
    <row r="43" spans="1:10">
      <c r="A43" s="698" t="s">
        <v>50</v>
      </c>
      <c r="B43" s="57">
        <v>4</v>
      </c>
      <c r="C43" s="616">
        <v>4</v>
      </c>
      <c r="D43" s="57">
        <v>0</v>
      </c>
      <c r="E43" s="57">
        <v>4</v>
      </c>
      <c r="F43" s="57">
        <v>0</v>
      </c>
      <c r="G43" s="899">
        <v>3.5</v>
      </c>
      <c r="H43" s="906">
        <v>1850</v>
      </c>
      <c r="I43" s="893">
        <v>0</v>
      </c>
      <c r="J43" s="893">
        <v>0</v>
      </c>
    </row>
    <row r="44" spans="1:10">
      <c r="A44" s="698" t="s">
        <v>51</v>
      </c>
      <c r="B44" s="57">
        <v>4</v>
      </c>
      <c r="C44" s="616">
        <v>3</v>
      </c>
      <c r="D44" s="57">
        <v>2</v>
      </c>
      <c r="E44" s="57">
        <v>1</v>
      </c>
      <c r="F44" s="57">
        <v>0</v>
      </c>
      <c r="G44" s="899">
        <v>3</v>
      </c>
      <c r="H44" s="906">
        <v>2402</v>
      </c>
      <c r="I44" s="893">
        <v>0</v>
      </c>
      <c r="J44" s="893">
        <v>0</v>
      </c>
    </row>
    <row r="45" spans="1:10">
      <c r="A45" s="698" t="s">
        <v>52</v>
      </c>
      <c r="B45" s="57">
        <v>4</v>
      </c>
      <c r="C45" s="616">
        <v>3</v>
      </c>
      <c r="D45" s="57">
        <v>1</v>
      </c>
      <c r="E45" s="57">
        <v>1</v>
      </c>
      <c r="F45" s="57">
        <v>1</v>
      </c>
      <c r="G45" s="899">
        <v>3</v>
      </c>
      <c r="H45" s="906">
        <v>1953</v>
      </c>
      <c r="I45" s="893">
        <v>0</v>
      </c>
      <c r="J45" s="893">
        <v>0</v>
      </c>
    </row>
    <row r="46" spans="1:10">
      <c r="A46" s="698" t="s">
        <v>53</v>
      </c>
      <c r="B46" s="57">
        <v>14</v>
      </c>
      <c r="C46" s="57">
        <v>12</v>
      </c>
      <c r="D46" s="57">
        <v>4</v>
      </c>
      <c r="E46" s="57">
        <v>5</v>
      </c>
      <c r="F46" s="57">
        <v>3</v>
      </c>
      <c r="G46" s="899">
        <v>12</v>
      </c>
      <c r="H46" s="899">
        <v>2500</v>
      </c>
      <c r="I46" s="616">
        <v>1</v>
      </c>
      <c r="J46" s="616">
        <v>1</v>
      </c>
    </row>
    <row r="47" spans="1:10">
      <c r="A47" s="698" t="s">
        <v>54</v>
      </c>
      <c r="B47" s="57">
        <f>SUM(B33:B46)</f>
        <v>61</v>
      </c>
      <c r="C47" s="57">
        <f t="shared" ref="C47:J47" si="1">SUM(C33:C46)</f>
        <v>54</v>
      </c>
      <c r="D47" s="57">
        <f t="shared" si="1"/>
        <v>16</v>
      </c>
      <c r="E47" s="57">
        <f t="shared" si="1"/>
        <v>23</v>
      </c>
      <c r="F47" s="57">
        <f t="shared" si="1"/>
        <v>15</v>
      </c>
      <c r="G47" s="899">
        <f>SUM(G33:G46)</f>
        <v>47.5</v>
      </c>
      <c r="H47" s="899">
        <v>2322</v>
      </c>
      <c r="I47" s="57">
        <f t="shared" si="1"/>
        <v>1</v>
      </c>
      <c r="J47" s="57">
        <f t="shared" si="1"/>
        <v>1</v>
      </c>
    </row>
    <row r="48" spans="1:10">
      <c r="A48" s="737"/>
      <c r="B48" s="738"/>
      <c r="C48" s="738"/>
      <c r="D48" s="738"/>
      <c r="E48" s="738"/>
      <c r="F48" s="738"/>
      <c r="G48" s="738"/>
      <c r="H48" s="738"/>
      <c r="I48" s="738"/>
      <c r="J48" s="739"/>
    </row>
    <row r="49" spans="1:10">
      <c r="A49" s="698" t="s">
        <v>55</v>
      </c>
      <c r="B49" s="694">
        <v>70</v>
      </c>
      <c r="C49" s="694">
        <v>41</v>
      </c>
      <c r="D49" s="694">
        <v>14</v>
      </c>
      <c r="E49" s="53">
        <v>14</v>
      </c>
      <c r="F49" s="679">
        <v>13</v>
      </c>
      <c r="G49" s="898">
        <v>41</v>
      </c>
      <c r="H49" s="898">
        <v>2346.34</v>
      </c>
      <c r="I49" s="694">
        <v>2</v>
      </c>
      <c r="J49" s="694">
        <v>2</v>
      </c>
    </row>
    <row r="50" spans="1:10">
      <c r="A50" s="699"/>
      <c r="B50" s="689"/>
      <c r="C50" s="689"/>
      <c r="D50" s="737"/>
      <c r="E50" s="738"/>
      <c r="F50" s="738"/>
      <c r="G50" s="738"/>
      <c r="H50" s="738"/>
      <c r="I50" s="738"/>
      <c r="J50" s="739"/>
    </row>
    <row r="51" spans="1:10">
      <c r="A51" s="698" t="s">
        <v>56</v>
      </c>
      <c r="B51" s="694">
        <v>2</v>
      </c>
      <c r="C51" s="694">
        <v>2</v>
      </c>
      <c r="D51" s="694">
        <v>0</v>
      </c>
      <c r="E51" s="53">
        <v>2</v>
      </c>
      <c r="F51" s="679">
        <v>0</v>
      </c>
      <c r="G51" s="898">
        <v>2</v>
      </c>
      <c r="H51" s="898">
        <v>2600.63</v>
      </c>
      <c r="I51" s="694">
        <v>0</v>
      </c>
      <c r="J51" s="694">
        <v>0</v>
      </c>
    </row>
    <row r="52" spans="1:10">
      <c r="A52" s="698" t="s">
        <v>57</v>
      </c>
      <c r="B52" s="694">
        <v>6</v>
      </c>
      <c r="C52" s="694">
        <v>6</v>
      </c>
      <c r="D52" s="694">
        <v>5</v>
      </c>
      <c r="E52" s="57">
        <v>0</v>
      </c>
      <c r="F52" s="679">
        <v>1</v>
      </c>
      <c r="G52" s="898">
        <v>3.11</v>
      </c>
      <c r="H52" s="898">
        <v>3179.4</v>
      </c>
      <c r="I52" s="694">
        <v>0</v>
      </c>
      <c r="J52" s="694">
        <v>0</v>
      </c>
    </row>
    <row r="53" spans="1:10">
      <c r="A53" s="698" t="s">
        <v>58</v>
      </c>
      <c r="B53" s="694">
        <v>7</v>
      </c>
      <c r="C53" s="694">
        <v>5</v>
      </c>
      <c r="D53" s="694">
        <v>0</v>
      </c>
      <c r="E53" s="53">
        <v>3</v>
      </c>
      <c r="F53" s="679">
        <v>2</v>
      </c>
      <c r="G53" s="898">
        <v>3.25</v>
      </c>
      <c r="H53" s="898">
        <v>2532.17</v>
      </c>
      <c r="I53" s="694">
        <v>0</v>
      </c>
      <c r="J53" s="694">
        <v>0</v>
      </c>
    </row>
    <row r="54" spans="1:10">
      <c r="A54" s="698" t="s">
        <v>59</v>
      </c>
      <c r="B54" s="694">
        <v>1</v>
      </c>
      <c r="C54" s="694">
        <v>1</v>
      </c>
      <c r="D54" s="694">
        <v>0</v>
      </c>
      <c r="E54" s="53">
        <v>1</v>
      </c>
      <c r="F54" s="679">
        <v>0</v>
      </c>
      <c r="G54" s="898">
        <v>1</v>
      </c>
      <c r="H54" s="898">
        <v>2900</v>
      </c>
      <c r="I54" s="694">
        <v>0</v>
      </c>
      <c r="J54" s="694">
        <v>0</v>
      </c>
    </row>
    <row r="55" spans="1:10">
      <c r="A55" s="698" t="s">
        <v>60</v>
      </c>
      <c r="B55" s="694">
        <v>1</v>
      </c>
      <c r="C55" s="694">
        <v>1</v>
      </c>
      <c r="D55" s="694">
        <v>0</v>
      </c>
      <c r="E55" s="53">
        <v>1</v>
      </c>
      <c r="F55" s="679">
        <v>0</v>
      </c>
      <c r="G55" s="898">
        <v>1</v>
      </c>
      <c r="H55" s="898">
        <v>3752.53</v>
      </c>
      <c r="I55" s="694">
        <v>0</v>
      </c>
      <c r="J55" s="694">
        <v>0</v>
      </c>
    </row>
    <row r="56" spans="1:10">
      <c r="A56" s="698" t="s">
        <v>61</v>
      </c>
      <c r="B56" s="694">
        <v>1</v>
      </c>
      <c r="C56" s="694">
        <v>1</v>
      </c>
      <c r="D56" s="694">
        <v>0</v>
      </c>
      <c r="E56" s="53">
        <v>1</v>
      </c>
      <c r="F56" s="679">
        <v>0</v>
      </c>
      <c r="G56" s="898">
        <v>1</v>
      </c>
      <c r="H56" s="898">
        <v>2600</v>
      </c>
      <c r="I56" s="694">
        <v>0</v>
      </c>
      <c r="J56" s="694">
        <v>0</v>
      </c>
    </row>
    <row r="57" spans="1:10">
      <c r="A57" s="698" t="s">
        <v>62</v>
      </c>
      <c r="B57" s="694">
        <v>2</v>
      </c>
      <c r="C57" s="694">
        <v>2</v>
      </c>
      <c r="D57" s="694">
        <v>0</v>
      </c>
      <c r="E57" s="53">
        <v>1</v>
      </c>
      <c r="F57" s="679">
        <v>1</v>
      </c>
      <c r="G57" s="898">
        <v>2</v>
      </c>
      <c r="H57" s="898">
        <v>2794</v>
      </c>
      <c r="I57" s="694">
        <v>0</v>
      </c>
      <c r="J57" s="694">
        <v>0</v>
      </c>
    </row>
    <row r="58" spans="1:10">
      <c r="A58" s="698" t="s">
        <v>63</v>
      </c>
      <c r="B58" s="694">
        <v>3</v>
      </c>
      <c r="C58" s="694">
        <v>3</v>
      </c>
      <c r="D58" s="694">
        <v>1</v>
      </c>
      <c r="E58" s="53">
        <v>2</v>
      </c>
      <c r="F58" s="679">
        <v>0</v>
      </c>
      <c r="G58" s="898">
        <v>2.5</v>
      </c>
      <c r="H58" s="898">
        <v>2854.2</v>
      </c>
      <c r="I58" s="694">
        <v>0</v>
      </c>
      <c r="J58" s="694">
        <v>0</v>
      </c>
    </row>
    <row r="59" spans="1:10">
      <c r="A59" s="698" t="s">
        <v>64</v>
      </c>
      <c r="B59" s="694">
        <v>2</v>
      </c>
      <c r="C59" s="694">
        <v>2</v>
      </c>
      <c r="D59" s="694">
        <v>1</v>
      </c>
      <c r="E59" s="53">
        <v>0</v>
      </c>
      <c r="F59" s="679">
        <v>1</v>
      </c>
      <c r="G59" s="898">
        <v>2</v>
      </c>
      <c r="H59" s="898">
        <v>2100</v>
      </c>
      <c r="I59" s="694">
        <v>0</v>
      </c>
      <c r="J59" s="694">
        <v>0</v>
      </c>
    </row>
    <row r="60" spans="1:10">
      <c r="A60" s="698" t="s">
        <v>65</v>
      </c>
      <c r="B60" s="694">
        <v>2</v>
      </c>
      <c r="C60" s="694">
        <v>2</v>
      </c>
      <c r="D60" s="694">
        <v>1</v>
      </c>
      <c r="E60" s="53">
        <v>0</v>
      </c>
      <c r="F60" s="679">
        <v>1</v>
      </c>
      <c r="G60" s="898">
        <v>2</v>
      </c>
      <c r="H60" s="898">
        <v>2815.58</v>
      </c>
      <c r="I60" s="694">
        <v>0</v>
      </c>
      <c r="J60" s="694">
        <v>0</v>
      </c>
    </row>
    <row r="61" spans="1:10">
      <c r="A61" s="698" t="s">
        <v>66</v>
      </c>
      <c r="B61" s="694">
        <v>3</v>
      </c>
      <c r="C61" s="694">
        <v>3</v>
      </c>
      <c r="D61" s="694">
        <v>2</v>
      </c>
      <c r="E61" s="53">
        <v>0</v>
      </c>
      <c r="F61" s="679">
        <v>1</v>
      </c>
      <c r="G61" s="898">
        <v>3</v>
      </c>
      <c r="H61" s="898">
        <v>2283</v>
      </c>
      <c r="I61" s="694">
        <v>0</v>
      </c>
      <c r="J61" s="694">
        <v>0</v>
      </c>
    </row>
    <row r="62" spans="1:10">
      <c r="A62" s="698" t="s">
        <v>67</v>
      </c>
      <c r="B62" s="694">
        <v>9</v>
      </c>
      <c r="C62" s="694">
        <v>9</v>
      </c>
      <c r="D62" s="694">
        <v>0</v>
      </c>
      <c r="E62" s="53">
        <v>0</v>
      </c>
      <c r="F62" s="679">
        <v>9</v>
      </c>
      <c r="G62" s="898">
        <v>5.5</v>
      </c>
      <c r="H62" s="898">
        <v>1783.34</v>
      </c>
      <c r="I62" s="694">
        <v>0</v>
      </c>
      <c r="J62" s="694">
        <v>0</v>
      </c>
    </row>
    <row r="63" spans="1:10">
      <c r="A63" s="698" t="s">
        <v>68</v>
      </c>
      <c r="B63" s="694">
        <v>1</v>
      </c>
      <c r="C63" s="694">
        <v>1</v>
      </c>
      <c r="D63" s="694">
        <v>0</v>
      </c>
      <c r="E63" s="53">
        <v>0</v>
      </c>
      <c r="F63" s="679">
        <v>1</v>
      </c>
      <c r="G63" s="898">
        <v>1</v>
      </c>
      <c r="H63" s="898">
        <v>2804.56</v>
      </c>
      <c r="I63" s="694">
        <v>0</v>
      </c>
      <c r="J63" s="694">
        <v>0</v>
      </c>
    </row>
    <row r="64" spans="1:10">
      <c r="A64" s="698" t="s">
        <v>69</v>
      </c>
      <c r="B64" s="694">
        <v>1</v>
      </c>
      <c r="C64" s="694">
        <v>1</v>
      </c>
      <c r="D64" s="694">
        <v>1</v>
      </c>
      <c r="E64" s="53">
        <v>0</v>
      </c>
      <c r="F64" s="679">
        <v>0</v>
      </c>
      <c r="G64" s="898">
        <v>1</v>
      </c>
      <c r="H64" s="898">
        <v>2769</v>
      </c>
      <c r="I64" s="694">
        <v>0</v>
      </c>
      <c r="J64" s="694">
        <v>0</v>
      </c>
    </row>
    <row r="65" spans="1:10">
      <c r="A65" s="698" t="s">
        <v>70</v>
      </c>
      <c r="B65" s="694">
        <v>3</v>
      </c>
      <c r="C65" s="694">
        <v>3</v>
      </c>
      <c r="D65" s="694">
        <v>1</v>
      </c>
      <c r="E65" s="53">
        <v>2</v>
      </c>
      <c r="F65" s="679">
        <v>0</v>
      </c>
      <c r="G65" s="898">
        <v>3</v>
      </c>
      <c r="H65" s="898">
        <v>2305</v>
      </c>
      <c r="I65" s="694">
        <v>0</v>
      </c>
      <c r="J65" s="694">
        <v>0</v>
      </c>
    </row>
    <row r="66" spans="1:10">
      <c r="A66" s="698" t="s">
        <v>71</v>
      </c>
      <c r="B66" s="694">
        <f>SUM(B51:B65)</f>
        <v>44</v>
      </c>
      <c r="C66" s="694">
        <f t="shared" ref="C66:J66" si="2">SUM(C51:C65)</f>
        <v>42</v>
      </c>
      <c r="D66" s="694">
        <f t="shared" si="2"/>
        <v>12</v>
      </c>
      <c r="E66" s="694">
        <f t="shared" si="2"/>
        <v>13</v>
      </c>
      <c r="F66" s="694">
        <f t="shared" si="2"/>
        <v>17</v>
      </c>
      <c r="G66" s="898">
        <f>SUM(G51:G65)</f>
        <v>33.36</v>
      </c>
      <c r="H66" s="898">
        <f>AVERAGE(H51:H65)</f>
        <v>2671.5606666666667</v>
      </c>
      <c r="I66" s="694">
        <f t="shared" si="2"/>
        <v>0</v>
      </c>
      <c r="J66" s="694">
        <f t="shared" si="2"/>
        <v>0</v>
      </c>
    </row>
    <row r="67" spans="1:10">
      <c r="A67" s="737"/>
      <c r="B67" s="738"/>
      <c r="C67" s="738"/>
      <c r="D67" s="738"/>
      <c r="E67" s="738"/>
      <c r="F67" s="738"/>
      <c r="G67" s="738"/>
      <c r="H67" s="738"/>
      <c r="I67" s="738"/>
      <c r="J67" s="739"/>
    </row>
    <row r="68" spans="1:10">
      <c r="A68" s="698" t="s">
        <v>72</v>
      </c>
      <c r="B68" s="694">
        <v>3</v>
      </c>
      <c r="C68" s="694">
        <v>3</v>
      </c>
      <c r="D68" s="694">
        <v>0</v>
      </c>
      <c r="E68" s="680">
        <v>3</v>
      </c>
      <c r="F68" s="681">
        <v>0</v>
      </c>
      <c r="G68" s="898">
        <v>2.5</v>
      </c>
      <c r="H68" s="898">
        <v>2733</v>
      </c>
      <c r="I68" s="694">
        <v>0</v>
      </c>
      <c r="J68" s="694">
        <v>0</v>
      </c>
    </row>
    <row r="69" spans="1:10">
      <c r="A69" s="698" t="s">
        <v>73</v>
      </c>
      <c r="B69" s="694">
        <v>5</v>
      </c>
      <c r="C69" s="694">
        <v>3</v>
      </c>
      <c r="D69" s="694">
        <v>1</v>
      </c>
      <c r="E69" s="680">
        <v>1</v>
      </c>
      <c r="F69" s="681">
        <v>1</v>
      </c>
      <c r="G69" s="898">
        <v>2.5</v>
      </c>
      <c r="H69" s="898">
        <v>3033</v>
      </c>
      <c r="I69" s="694">
        <v>0</v>
      </c>
      <c r="J69" s="694">
        <v>0</v>
      </c>
    </row>
    <row r="70" spans="1:10">
      <c r="A70" s="698" t="s">
        <v>74</v>
      </c>
      <c r="B70" s="694">
        <v>5</v>
      </c>
      <c r="C70" s="694">
        <v>5</v>
      </c>
      <c r="D70" s="694">
        <v>1</v>
      </c>
      <c r="E70" s="680">
        <v>3</v>
      </c>
      <c r="F70" s="681">
        <v>1</v>
      </c>
      <c r="G70" s="898">
        <v>4</v>
      </c>
      <c r="H70" s="898">
        <v>1926</v>
      </c>
      <c r="I70" s="694">
        <v>0</v>
      </c>
      <c r="J70" s="694">
        <v>0</v>
      </c>
    </row>
    <row r="71" spans="1:10">
      <c r="A71" s="698" t="s">
        <v>75</v>
      </c>
      <c r="B71" s="694">
        <v>4</v>
      </c>
      <c r="C71" s="694">
        <v>4</v>
      </c>
      <c r="D71" s="694">
        <v>0</v>
      </c>
      <c r="E71" s="680">
        <v>0</v>
      </c>
      <c r="F71" s="681">
        <v>4</v>
      </c>
      <c r="G71" s="898">
        <v>2.75</v>
      </c>
      <c r="H71" s="898">
        <v>2482</v>
      </c>
      <c r="I71" s="694">
        <v>0</v>
      </c>
      <c r="J71" s="694">
        <v>0</v>
      </c>
    </row>
    <row r="72" spans="1:10">
      <c r="A72" s="698" t="s">
        <v>76</v>
      </c>
      <c r="B72" s="694">
        <v>3</v>
      </c>
      <c r="C72" s="694">
        <v>3</v>
      </c>
      <c r="D72" s="694">
        <v>1</v>
      </c>
      <c r="E72" s="680">
        <v>2</v>
      </c>
      <c r="F72" s="681">
        <v>0</v>
      </c>
      <c r="G72" s="898">
        <v>2.75</v>
      </c>
      <c r="H72" s="898">
        <v>1885</v>
      </c>
      <c r="I72" s="694">
        <v>0</v>
      </c>
      <c r="J72" s="694">
        <v>0</v>
      </c>
    </row>
    <row r="73" spans="1:10">
      <c r="A73" s="698" t="s">
        <v>77</v>
      </c>
      <c r="B73" s="694">
        <v>3</v>
      </c>
      <c r="C73" s="694">
        <v>3</v>
      </c>
      <c r="D73" s="694">
        <v>0</v>
      </c>
      <c r="E73" s="680">
        <v>0</v>
      </c>
      <c r="F73" s="681">
        <v>3</v>
      </c>
      <c r="G73" s="898">
        <v>2.5</v>
      </c>
      <c r="H73" s="898">
        <v>2443</v>
      </c>
      <c r="I73" s="694">
        <v>0</v>
      </c>
      <c r="J73" s="694">
        <v>0</v>
      </c>
    </row>
    <row r="74" spans="1:10">
      <c r="A74" s="698" t="s">
        <v>78</v>
      </c>
      <c r="B74" s="694">
        <v>2</v>
      </c>
      <c r="C74" s="694">
        <v>2</v>
      </c>
      <c r="D74" s="694">
        <v>0</v>
      </c>
      <c r="E74" s="680">
        <v>1</v>
      </c>
      <c r="F74" s="681">
        <v>1</v>
      </c>
      <c r="G74" s="898">
        <v>2</v>
      </c>
      <c r="H74" s="898">
        <v>2784</v>
      </c>
      <c r="I74" s="694">
        <v>0</v>
      </c>
      <c r="J74" s="694">
        <v>0</v>
      </c>
    </row>
    <row r="75" spans="1:10">
      <c r="A75" s="698" t="s">
        <v>79</v>
      </c>
      <c r="B75" s="694">
        <v>12</v>
      </c>
      <c r="C75" s="694">
        <v>10</v>
      </c>
      <c r="D75" s="694">
        <v>7</v>
      </c>
      <c r="E75" s="680">
        <v>2</v>
      </c>
      <c r="F75" s="681">
        <v>1</v>
      </c>
      <c r="G75" s="898">
        <v>10</v>
      </c>
      <c r="H75" s="898">
        <v>2180</v>
      </c>
      <c r="I75" s="694">
        <v>0</v>
      </c>
      <c r="J75" s="694">
        <v>0</v>
      </c>
    </row>
    <row r="76" spans="1:10">
      <c r="A76" s="698" t="s">
        <v>80</v>
      </c>
      <c r="B76" s="694">
        <v>4</v>
      </c>
      <c r="C76" s="694">
        <v>3</v>
      </c>
      <c r="D76" s="694">
        <v>1</v>
      </c>
      <c r="E76" s="680">
        <v>1</v>
      </c>
      <c r="F76" s="681">
        <v>1</v>
      </c>
      <c r="G76" s="898">
        <v>3</v>
      </c>
      <c r="H76" s="898">
        <v>2447</v>
      </c>
      <c r="I76" s="694">
        <v>1</v>
      </c>
      <c r="J76" s="694">
        <v>0.5</v>
      </c>
    </row>
    <row r="77" spans="1:10">
      <c r="A77" s="698" t="s">
        <v>81</v>
      </c>
      <c r="B77" s="694">
        <v>41</v>
      </c>
      <c r="C77" s="694">
        <v>36</v>
      </c>
      <c r="D77" s="694">
        <v>11</v>
      </c>
      <c r="E77" s="680">
        <v>13</v>
      </c>
      <c r="F77" s="681">
        <v>12</v>
      </c>
      <c r="G77" s="898">
        <f>SUM(G68:G76)</f>
        <v>32</v>
      </c>
      <c r="H77" s="898">
        <v>2435</v>
      </c>
      <c r="I77" s="694">
        <v>1</v>
      </c>
      <c r="J77" s="694">
        <v>0.5</v>
      </c>
    </row>
    <row r="78" spans="1:10">
      <c r="A78" s="737"/>
      <c r="B78" s="738"/>
      <c r="C78" s="738"/>
      <c r="D78" s="738"/>
      <c r="E78" s="738"/>
      <c r="F78" s="738"/>
      <c r="G78" s="738"/>
      <c r="H78" s="738"/>
      <c r="I78" s="738"/>
      <c r="J78" s="739"/>
    </row>
    <row r="79" spans="1:10">
      <c r="A79" s="698" t="s">
        <v>82</v>
      </c>
      <c r="B79" s="694">
        <v>1</v>
      </c>
      <c r="C79" s="694">
        <v>1</v>
      </c>
      <c r="D79" s="694">
        <v>0</v>
      </c>
      <c r="E79" s="51">
        <v>0</v>
      </c>
      <c r="F79" s="88">
        <v>1</v>
      </c>
      <c r="G79" s="898">
        <v>1</v>
      </c>
      <c r="H79" s="898">
        <v>2500</v>
      </c>
      <c r="I79" s="694">
        <v>0</v>
      </c>
      <c r="J79" s="694">
        <v>0</v>
      </c>
    </row>
    <row r="80" spans="1:10">
      <c r="A80" s="698" t="s">
        <v>83</v>
      </c>
      <c r="B80" s="694">
        <v>2</v>
      </c>
      <c r="C80" s="694">
        <v>2</v>
      </c>
      <c r="D80" s="694">
        <v>1</v>
      </c>
      <c r="E80" s="51">
        <v>0</v>
      </c>
      <c r="F80" s="88">
        <v>1</v>
      </c>
      <c r="G80" s="898">
        <v>1.5</v>
      </c>
      <c r="H80" s="898">
        <v>2343</v>
      </c>
      <c r="I80" s="694">
        <v>0</v>
      </c>
      <c r="J80" s="694">
        <v>0</v>
      </c>
    </row>
    <row r="81" spans="1:10">
      <c r="A81" s="698" t="s">
        <v>84</v>
      </c>
      <c r="B81" s="694">
        <v>4</v>
      </c>
      <c r="C81" s="694">
        <v>3</v>
      </c>
      <c r="D81" s="694">
        <v>0</v>
      </c>
      <c r="E81" s="51">
        <v>0</v>
      </c>
      <c r="F81" s="88">
        <v>3</v>
      </c>
      <c r="G81" s="898">
        <v>3</v>
      </c>
      <c r="H81" s="898">
        <v>2593</v>
      </c>
      <c r="I81" s="694">
        <v>0</v>
      </c>
      <c r="J81" s="694">
        <v>0</v>
      </c>
    </row>
    <row r="82" spans="1:10">
      <c r="A82" s="698" t="s">
        <v>85</v>
      </c>
      <c r="B82" s="694">
        <v>4</v>
      </c>
      <c r="C82" s="694">
        <v>3</v>
      </c>
      <c r="D82" s="694">
        <v>1</v>
      </c>
      <c r="E82" s="51">
        <v>1</v>
      </c>
      <c r="F82" s="88">
        <v>1</v>
      </c>
      <c r="G82" s="898">
        <v>3</v>
      </c>
      <c r="H82" s="898">
        <v>1877</v>
      </c>
      <c r="I82" s="694">
        <v>0</v>
      </c>
      <c r="J82" s="694">
        <v>0</v>
      </c>
    </row>
    <row r="83" spans="1:10">
      <c r="A83" s="698" t="s">
        <v>86</v>
      </c>
      <c r="B83" s="694">
        <v>6</v>
      </c>
      <c r="C83" s="694">
        <v>5</v>
      </c>
      <c r="D83" s="694">
        <v>3</v>
      </c>
      <c r="E83" s="53">
        <v>2</v>
      </c>
      <c r="F83" s="88">
        <v>0</v>
      </c>
      <c r="G83" s="898">
        <v>5</v>
      </c>
      <c r="H83" s="898">
        <v>2876</v>
      </c>
      <c r="I83" s="694">
        <v>0</v>
      </c>
      <c r="J83" s="694">
        <v>0</v>
      </c>
    </row>
    <row r="84" spans="1:10">
      <c r="A84" s="698" t="s">
        <v>87</v>
      </c>
      <c r="B84" s="694">
        <v>2</v>
      </c>
      <c r="C84" s="694">
        <v>2</v>
      </c>
      <c r="D84" s="694">
        <v>0</v>
      </c>
      <c r="E84" s="51">
        <v>0</v>
      </c>
      <c r="F84" s="88">
        <v>2</v>
      </c>
      <c r="G84" s="898">
        <v>1.5</v>
      </c>
      <c r="H84" s="898">
        <v>2700</v>
      </c>
      <c r="I84" s="694">
        <v>0</v>
      </c>
      <c r="J84" s="694">
        <v>0</v>
      </c>
    </row>
    <row r="85" spans="1:10">
      <c r="A85" s="698" t="s">
        <v>88</v>
      </c>
      <c r="B85" s="694">
        <v>6</v>
      </c>
      <c r="C85" s="694">
        <v>5</v>
      </c>
      <c r="D85" s="694">
        <v>1</v>
      </c>
      <c r="E85" s="51">
        <v>3</v>
      </c>
      <c r="F85" s="88">
        <v>1</v>
      </c>
      <c r="G85" s="898">
        <v>5</v>
      </c>
      <c r="H85" s="898">
        <v>2629</v>
      </c>
      <c r="I85" s="694">
        <v>1</v>
      </c>
      <c r="J85" s="694">
        <v>1</v>
      </c>
    </row>
    <row r="86" spans="1:10">
      <c r="A86" s="698" t="s">
        <v>89</v>
      </c>
      <c r="B86" s="694">
        <v>25</v>
      </c>
      <c r="C86" s="694">
        <v>21</v>
      </c>
      <c r="D86" s="694">
        <v>6</v>
      </c>
      <c r="E86" s="51">
        <v>6</v>
      </c>
      <c r="F86" s="88">
        <v>9</v>
      </c>
      <c r="G86" s="898">
        <f>SUM(G79:G85)</f>
        <v>20</v>
      </c>
      <c r="H86" s="898">
        <v>2548</v>
      </c>
      <c r="I86" s="694">
        <v>1</v>
      </c>
      <c r="J86" s="694">
        <v>1</v>
      </c>
    </row>
    <row r="87" spans="1:10">
      <c r="A87" s="737"/>
      <c r="B87" s="738"/>
      <c r="C87" s="738"/>
      <c r="D87" s="738"/>
      <c r="E87" s="738"/>
      <c r="F87" s="738"/>
      <c r="G87" s="738"/>
      <c r="H87" s="738"/>
      <c r="I87" s="738"/>
      <c r="J87" s="739"/>
    </row>
    <row r="88" spans="1:10">
      <c r="A88" s="698" t="s">
        <v>90</v>
      </c>
      <c r="B88" s="694">
        <v>4</v>
      </c>
      <c r="C88" s="694">
        <v>2</v>
      </c>
      <c r="D88" s="694">
        <v>0</v>
      </c>
      <c r="E88" s="53">
        <v>2</v>
      </c>
      <c r="F88" s="679">
        <v>0</v>
      </c>
      <c r="G88" s="898">
        <v>1.5</v>
      </c>
      <c r="H88" s="898">
        <v>3239</v>
      </c>
      <c r="I88" s="694">
        <v>0</v>
      </c>
      <c r="J88" s="694">
        <v>0</v>
      </c>
    </row>
    <row r="89" spans="1:10">
      <c r="A89" s="698" t="s">
        <v>91</v>
      </c>
      <c r="B89" s="694">
        <v>1</v>
      </c>
      <c r="C89" s="694">
        <v>1</v>
      </c>
      <c r="D89" s="694">
        <v>0</v>
      </c>
      <c r="E89" s="53">
        <v>0</v>
      </c>
      <c r="F89" s="679">
        <v>1</v>
      </c>
      <c r="G89" s="898">
        <v>1</v>
      </c>
      <c r="H89" s="898">
        <v>2492</v>
      </c>
      <c r="I89" s="694">
        <v>0</v>
      </c>
      <c r="J89" s="694">
        <v>0</v>
      </c>
    </row>
    <row r="90" spans="1:10">
      <c r="A90" s="698" t="s">
        <v>92</v>
      </c>
      <c r="B90" s="694">
        <v>9</v>
      </c>
      <c r="C90" s="694">
        <v>7</v>
      </c>
      <c r="D90" s="694">
        <v>0</v>
      </c>
      <c r="E90" s="53">
        <v>4</v>
      </c>
      <c r="F90" s="679">
        <v>3</v>
      </c>
      <c r="G90" s="898">
        <v>4.75</v>
      </c>
      <c r="H90" s="898">
        <v>2000</v>
      </c>
      <c r="I90" s="694">
        <v>0</v>
      </c>
      <c r="J90" s="694">
        <v>0</v>
      </c>
    </row>
    <row r="91" spans="1:10">
      <c r="A91" s="698" t="s">
        <v>93</v>
      </c>
      <c r="B91" s="694">
        <v>4</v>
      </c>
      <c r="C91" s="694">
        <v>4</v>
      </c>
      <c r="D91" s="694">
        <v>1</v>
      </c>
      <c r="E91" s="53">
        <v>2</v>
      </c>
      <c r="F91" s="679">
        <v>1</v>
      </c>
      <c r="G91" s="898">
        <v>2.75</v>
      </c>
      <c r="H91" s="898">
        <v>2320</v>
      </c>
      <c r="I91" s="694">
        <v>0</v>
      </c>
      <c r="J91" s="694">
        <v>0</v>
      </c>
    </row>
    <row r="92" spans="1:10">
      <c r="A92" s="698" t="s">
        <v>94</v>
      </c>
      <c r="B92" s="694">
        <v>3</v>
      </c>
      <c r="C92" s="694">
        <v>2</v>
      </c>
      <c r="D92" s="694">
        <v>1</v>
      </c>
      <c r="E92" s="53">
        <v>1</v>
      </c>
      <c r="F92" s="679">
        <v>0</v>
      </c>
      <c r="G92" s="898">
        <v>2</v>
      </c>
      <c r="H92" s="898">
        <v>2333</v>
      </c>
      <c r="I92" s="694">
        <v>0</v>
      </c>
      <c r="J92" s="694">
        <v>0</v>
      </c>
    </row>
    <row r="93" spans="1:10">
      <c r="A93" s="698" t="s">
        <v>95</v>
      </c>
      <c r="B93" s="694">
        <v>4</v>
      </c>
      <c r="C93" s="694">
        <v>3</v>
      </c>
      <c r="D93" s="694">
        <v>1</v>
      </c>
      <c r="E93" s="53">
        <v>0</v>
      </c>
      <c r="F93" s="679">
        <v>2</v>
      </c>
      <c r="G93" s="898">
        <v>2.5</v>
      </c>
      <c r="H93" s="898">
        <v>2193</v>
      </c>
      <c r="I93" s="694">
        <v>0</v>
      </c>
      <c r="J93" s="694">
        <v>0</v>
      </c>
    </row>
    <row r="94" spans="1:10">
      <c r="A94" s="698" t="s">
        <v>96</v>
      </c>
      <c r="B94" s="694">
        <v>2</v>
      </c>
      <c r="C94" s="694">
        <v>2</v>
      </c>
      <c r="D94" s="694">
        <v>0</v>
      </c>
      <c r="E94" s="53">
        <v>2</v>
      </c>
      <c r="F94" s="679">
        <v>0</v>
      </c>
      <c r="G94" s="898">
        <v>2</v>
      </c>
      <c r="H94" s="898">
        <v>2400</v>
      </c>
      <c r="I94" s="694">
        <v>0</v>
      </c>
      <c r="J94" s="694">
        <v>0</v>
      </c>
    </row>
    <row r="95" spans="1:10">
      <c r="A95" s="698" t="s">
        <v>97</v>
      </c>
      <c r="B95" s="694">
        <v>2</v>
      </c>
      <c r="C95" s="694">
        <v>2</v>
      </c>
      <c r="D95" s="694">
        <v>0</v>
      </c>
      <c r="E95" s="53">
        <v>2</v>
      </c>
      <c r="F95" s="679">
        <v>0</v>
      </c>
      <c r="G95" s="898">
        <v>1.5</v>
      </c>
      <c r="H95" s="898">
        <v>1723</v>
      </c>
      <c r="I95" s="694">
        <v>0</v>
      </c>
      <c r="J95" s="694">
        <v>0</v>
      </c>
    </row>
    <row r="96" spans="1:10">
      <c r="A96" s="698" t="s">
        <v>98</v>
      </c>
      <c r="B96" s="694">
        <v>3</v>
      </c>
      <c r="C96" s="694">
        <v>3</v>
      </c>
      <c r="D96" s="694">
        <v>0</v>
      </c>
      <c r="E96" s="53">
        <v>3</v>
      </c>
      <c r="F96" s="679">
        <v>0</v>
      </c>
      <c r="G96" s="898">
        <v>2.5</v>
      </c>
      <c r="H96" s="898">
        <v>2343</v>
      </c>
      <c r="I96" s="694">
        <v>0</v>
      </c>
      <c r="J96" s="694">
        <v>0</v>
      </c>
    </row>
    <row r="97" spans="1:10">
      <c r="A97" s="698" t="s">
        <v>99</v>
      </c>
      <c r="B97" s="694">
        <v>10</v>
      </c>
      <c r="C97" s="694">
        <v>7</v>
      </c>
      <c r="D97" s="694">
        <v>5</v>
      </c>
      <c r="E97" s="53">
        <v>2</v>
      </c>
      <c r="F97" s="679">
        <v>0</v>
      </c>
      <c r="G97" s="898">
        <v>7</v>
      </c>
      <c r="H97" s="898">
        <v>2475</v>
      </c>
      <c r="I97" s="694">
        <v>0</v>
      </c>
      <c r="J97" s="694">
        <v>0</v>
      </c>
    </row>
    <row r="98" spans="1:10">
      <c r="A98" s="698" t="s">
        <v>100</v>
      </c>
      <c r="B98" s="694">
        <v>8</v>
      </c>
      <c r="C98" s="694">
        <v>6</v>
      </c>
      <c r="D98" s="694">
        <v>6</v>
      </c>
      <c r="E98" s="53">
        <v>0</v>
      </c>
      <c r="F98" s="679">
        <v>0</v>
      </c>
      <c r="G98" s="898">
        <v>6</v>
      </c>
      <c r="H98" s="898">
        <v>2300</v>
      </c>
      <c r="I98" s="694">
        <v>1</v>
      </c>
      <c r="J98" s="694">
        <v>1</v>
      </c>
    </row>
    <row r="99" spans="1:10">
      <c r="A99" s="698" t="s">
        <v>101</v>
      </c>
      <c r="B99" s="694">
        <v>50</v>
      </c>
      <c r="C99" s="694">
        <v>39</v>
      </c>
      <c r="D99" s="694">
        <v>14</v>
      </c>
      <c r="E99" s="53">
        <v>18</v>
      </c>
      <c r="F99" s="679">
        <v>7</v>
      </c>
      <c r="G99" s="898">
        <f>SUM(G88:G98)</f>
        <v>33.5</v>
      </c>
      <c r="H99" s="898">
        <f>AVERAGE(H88:H98)</f>
        <v>2347.090909090909</v>
      </c>
      <c r="I99" s="694">
        <v>1</v>
      </c>
      <c r="J99" s="694">
        <v>1</v>
      </c>
    </row>
    <row r="100" spans="1:10">
      <c r="A100" s="737"/>
      <c r="B100" s="738"/>
      <c r="C100" s="738"/>
      <c r="D100" s="738"/>
      <c r="E100" s="738"/>
      <c r="F100" s="738"/>
      <c r="G100" s="738"/>
      <c r="H100" s="738"/>
      <c r="I100" s="738"/>
      <c r="J100" s="739"/>
    </row>
    <row r="101" spans="1:10">
      <c r="A101" s="698" t="s">
        <v>102</v>
      </c>
      <c r="B101" s="694">
        <v>2</v>
      </c>
      <c r="C101" s="694">
        <v>2</v>
      </c>
      <c r="D101" s="695">
        <v>1</v>
      </c>
      <c r="E101" s="682">
        <v>1</v>
      </c>
      <c r="F101" s="683">
        <v>0</v>
      </c>
      <c r="G101" s="898">
        <v>2</v>
      </c>
      <c r="H101" s="898">
        <v>2289.1</v>
      </c>
      <c r="I101" s="694">
        <v>0</v>
      </c>
      <c r="J101" s="694">
        <v>0</v>
      </c>
    </row>
    <row r="102" spans="1:10">
      <c r="A102" s="698" t="s">
        <v>103</v>
      </c>
      <c r="B102" s="694">
        <v>3</v>
      </c>
      <c r="C102" s="694">
        <v>3</v>
      </c>
      <c r="D102" s="695">
        <v>1</v>
      </c>
      <c r="E102" s="53">
        <v>0</v>
      </c>
      <c r="F102" s="679">
        <v>2</v>
      </c>
      <c r="G102" s="898">
        <v>2.75</v>
      </c>
      <c r="H102" s="898">
        <v>2697.1</v>
      </c>
      <c r="I102" s="694">
        <v>0</v>
      </c>
      <c r="J102" s="694">
        <v>0</v>
      </c>
    </row>
    <row r="103" spans="1:10">
      <c r="A103" s="698" t="s">
        <v>104</v>
      </c>
      <c r="B103" s="694">
        <v>2</v>
      </c>
      <c r="C103" s="694">
        <v>2</v>
      </c>
      <c r="D103" s="695">
        <v>2</v>
      </c>
      <c r="E103" s="53">
        <v>0</v>
      </c>
      <c r="F103" s="679">
        <v>0</v>
      </c>
      <c r="G103" s="898">
        <v>1.5</v>
      </c>
      <c r="H103" s="898">
        <v>2858</v>
      </c>
      <c r="I103" s="694">
        <v>0</v>
      </c>
      <c r="J103" s="694">
        <v>0</v>
      </c>
    </row>
    <row r="104" spans="1:10">
      <c r="A104" s="698" t="s">
        <v>105</v>
      </c>
      <c r="B104" s="694">
        <v>3</v>
      </c>
      <c r="C104" s="694">
        <v>3</v>
      </c>
      <c r="D104" s="695">
        <v>0</v>
      </c>
      <c r="E104" s="53">
        <v>3</v>
      </c>
      <c r="F104" s="679">
        <v>0</v>
      </c>
      <c r="G104" s="898">
        <v>2.5</v>
      </c>
      <c r="H104" s="898">
        <v>2296</v>
      </c>
      <c r="I104" s="694">
        <v>0</v>
      </c>
      <c r="J104" s="694">
        <v>0</v>
      </c>
    </row>
    <row r="105" spans="1:10">
      <c r="A105" s="698" t="s">
        <v>106</v>
      </c>
      <c r="B105" s="694">
        <v>5</v>
      </c>
      <c r="C105" s="694">
        <v>5</v>
      </c>
      <c r="D105" s="695">
        <v>0</v>
      </c>
      <c r="E105" s="51">
        <v>1</v>
      </c>
      <c r="F105" s="88">
        <v>4</v>
      </c>
      <c r="G105" s="898">
        <v>3.5</v>
      </c>
      <c r="H105" s="898">
        <v>2233.17</v>
      </c>
      <c r="I105" s="694">
        <v>0</v>
      </c>
      <c r="J105" s="694">
        <v>0</v>
      </c>
    </row>
    <row r="106" spans="1:10">
      <c r="A106" s="698" t="s">
        <v>107</v>
      </c>
      <c r="B106" s="694">
        <v>5</v>
      </c>
      <c r="C106" s="694">
        <v>5</v>
      </c>
      <c r="D106" s="695">
        <v>1</v>
      </c>
      <c r="E106" s="53">
        <v>4</v>
      </c>
      <c r="F106" s="679">
        <v>0</v>
      </c>
      <c r="G106" s="898">
        <v>4.25</v>
      </c>
      <c r="H106" s="898">
        <v>2538.31</v>
      </c>
      <c r="I106" s="694">
        <v>0</v>
      </c>
      <c r="J106" s="694">
        <v>0</v>
      </c>
    </row>
    <row r="107" spans="1:10">
      <c r="A107" s="698" t="s">
        <v>108</v>
      </c>
      <c r="B107" s="694">
        <v>3</v>
      </c>
      <c r="C107" s="694">
        <v>3</v>
      </c>
      <c r="D107" s="695">
        <v>0</v>
      </c>
      <c r="E107" s="51">
        <v>3</v>
      </c>
      <c r="F107" s="88">
        <v>0</v>
      </c>
      <c r="G107" s="898">
        <v>2.5</v>
      </c>
      <c r="H107" s="898">
        <v>2828.3</v>
      </c>
      <c r="I107" s="694">
        <v>0</v>
      </c>
      <c r="J107" s="694">
        <v>0</v>
      </c>
    </row>
    <row r="108" spans="1:10">
      <c r="A108" s="698" t="s">
        <v>109</v>
      </c>
      <c r="B108" s="694">
        <v>6</v>
      </c>
      <c r="C108" s="694">
        <v>5</v>
      </c>
      <c r="D108" s="695">
        <v>1</v>
      </c>
      <c r="E108" s="53">
        <v>4</v>
      </c>
      <c r="F108" s="679">
        <v>0</v>
      </c>
      <c r="G108" s="898">
        <v>3.75</v>
      </c>
      <c r="H108" s="898">
        <v>2434.02</v>
      </c>
      <c r="I108" s="694">
        <v>0</v>
      </c>
      <c r="J108" s="694">
        <v>0</v>
      </c>
    </row>
    <row r="109" spans="1:10">
      <c r="A109" s="698" t="s">
        <v>110</v>
      </c>
      <c r="B109" s="694">
        <v>5</v>
      </c>
      <c r="C109" s="694">
        <v>5</v>
      </c>
      <c r="D109" s="695">
        <v>1</v>
      </c>
      <c r="E109" s="53">
        <v>1</v>
      </c>
      <c r="F109" s="679">
        <v>3</v>
      </c>
      <c r="G109" s="898">
        <v>4.25</v>
      </c>
      <c r="H109" s="898">
        <v>2068.6</v>
      </c>
      <c r="I109" s="694">
        <v>0</v>
      </c>
      <c r="J109" s="694">
        <v>0</v>
      </c>
    </row>
    <row r="110" spans="1:10">
      <c r="A110" s="698" t="s">
        <v>111</v>
      </c>
      <c r="B110" s="694">
        <v>16</v>
      </c>
      <c r="C110" s="694">
        <v>14</v>
      </c>
      <c r="D110" s="695">
        <v>12</v>
      </c>
      <c r="E110" s="684">
        <v>2</v>
      </c>
      <c r="F110" s="685">
        <v>0</v>
      </c>
      <c r="G110" s="898">
        <v>13.75</v>
      </c>
      <c r="H110" s="898">
        <v>2916</v>
      </c>
      <c r="I110" s="694">
        <v>1</v>
      </c>
      <c r="J110" s="694">
        <v>1</v>
      </c>
    </row>
    <row r="111" spans="1:10">
      <c r="A111" s="698" t="s">
        <v>112</v>
      </c>
      <c r="B111" s="694">
        <v>50</v>
      </c>
      <c r="C111" s="694">
        <v>47</v>
      </c>
      <c r="D111" s="695">
        <v>19</v>
      </c>
      <c r="E111" s="686">
        <v>19</v>
      </c>
      <c r="F111" s="685">
        <v>9</v>
      </c>
      <c r="G111" s="898">
        <f>SUM(G101:G110)</f>
        <v>40.75</v>
      </c>
      <c r="H111" s="898">
        <v>2515.8599999999997</v>
      </c>
      <c r="I111" s="694">
        <v>1</v>
      </c>
      <c r="J111" s="694">
        <v>1</v>
      </c>
    </row>
    <row r="112" spans="1:10">
      <c r="A112" s="737"/>
      <c r="B112" s="738"/>
      <c r="C112" s="738"/>
      <c r="D112" s="738"/>
      <c r="E112" s="738"/>
      <c r="F112" s="738"/>
      <c r="G112" s="738"/>
      <c r="H112" s="738"/>
      <c r="I112" s="738"/>
      <c r="J112" s="739"/>
    </row>
    <row r="113" spans="1:10">
      <c r="A113" s="698" t="s">
        <v>113</v>
      </c>
      <c r="B113" s="694">
        <v>2</v>
      </c>
      <c r="C113" s="694">
        <v>2</v>
      </c>
      <c r="D113" s="694">
        <v>2</v>
      </c>
      <c r="E113" s="53">
        <v>0</v>
      </c>
      <c r="F113" s="679">
        <v>0</v>
      </c>
      <c r="G113" s="898">
        <v>2</v>
      </c>
      <c r="H113" s="898">
        <v>3416</v>
      </c>
      <c r="I113" s="694">
        <v>0</v>
      </c>
      <c r="J113" s="694">
        <v>0</v>
      </c>
    </row>
    <row r="114" spans="1:10">
      <c r="A114" s="698" t="s">
        <v>114</v>
      </c>
      <c r="B114" s="694">
        <v>6</v>
      </c>
      <c r="C114" s="694">
        <v>6</v>
      </c>
      <c r="D114" s="694">
        <v>1</v>
      </c>
      <c r="E114" s="53">
        <v>3</v>
      </c>
      <c r="F114" s="679">
        <v>2</v>
      </c>
      <c r="G114" s="898">
        <v>5</v>
      </c>
      <c r="H114" s="898">
        <v>2283</v>
      </c>
      <c r="I114" s="694">
        <v>0</v>
      </c>
      <c r="J114" s="694">
        <v>0</v>
      </c>
    </row>
    <row r="115" spans="1:10">
      <c r="A115" s="698" t="s">
        <v>115</v>
      </c>
      <c r="B115" s="694">
        <v>3</v>
      </c>
      <c r="C115" s="694">
        <v>1</v>
      </c>
      <c r="D115" s="694">
        <v>1</v>
      </c>
      <c r="E115" s="53">
        <v>0</v>
      </c>
      <c r="F115" s="679">
        <v>0</v>
      </c>
      <c r="G115" s="898">
        <v>1</v>
      </c>
      <c r="H115" s="898">
        <v>3020</v>
      </c>
      <c r="I115" s="694">
        <v>0</v>
      </c>
      <c r="J115" s="694">
        <v>0</v>
      </c>
    </row>
    <row r="116" spans="1:10">
      <c r="A116" s="698" t="s">
        <v>116</v>
      </c>
      <c r="B116" s="694">
        <v>5</v>
      </c>
      <c r="C116" s="694">
        <v>4</v>
      </c>
      <c r="D116" s="694">
        <v>1</v>
      </c>
      <c r="E116" s="53">
        <v>3</v>
      </c>
      <c r="F116" s="679">
        <v>0</v>
      </c>
      <c r="G116" s="898">
        <v>3.5</v>
      </c>
      <c r="H116" s="898">
        <v>2674</v>
      </c>
      <c r="I116" s="694">
        <v>0</v>
      </c>
      <c r="J116" s="694">
        <v>0</v>
      </c>
    </row>
    <row r="117" spans="1:10">
      <c r="A117" s="698" t="s">
        <v>117</v>
      </c>
      <c r="B117" s="694">
        <v>9</v>
      </c>
      <c r="C117" s="694">
        <v>5</v>
      </c>
      <c r="D117" s="694">
        <v>2</v>
      </c>
      <c r="E117" s="53">
        <v>3</v>
      </c>
      <c r="F117" s="679">
        <v>0</v>
      </c>
      <c r="G117" s="898">
        <v>4.25</v>
      </c>
      <c r="H117" s="898">
        <v>2889</v>
      </c>
      <c r="I117" s="694">
        <v>0</v>
      </c>
      <c r="J117" s="694">
        <v>0</v>
      </c>
    </row>
    <row r="118" spans="1:10">
      <c r="A118" s="698" t="s">
        <v>118</v>
      </c>
      <c r="B118" s="694">
        <v>4</v>
      </c>
      <c r="C118" s="694">
        <v>3</v>
      </c>
      <c r="D118" s="694">
        <v>2</v>
      </c>
      <c r="E118" s="53">
        <v>1</v>
      </c>
      <c r="F118" s="679">
        <v>0</v>
      </c>
      <c r="G118" s="898">
        <v>2.75</v>
      </c>
      <c r="H118" s="898">
        <v>3103</v>
      </c>
      <c r="I118" s="694">
        <v>0</v>
      </c>
      <c r="J118" s="694">
        <v>0</v>
      </c>
    </row>
    <row r="119" spans="1:10">
      <c r="A119" s="698" t="s">
        <v>119</v>
      </c>
      <c r="B119" s="694">
        <v>4</v>
      </c>
      <c r="C119" s="694">
        <v>4</v>
      </c>
      <c r="D119" s="694">
        <v>2</v>
      </c>
      <c r="E119" s="53">
        <v>1</v>
      </c>
      <c r="F119" s="679">
        <v>1</v>
      </c>
      <c r="G119" s="898">
        <v>4</v>
      </c>
      <c r="H119" s="898">
        <v>3003</v>
      </c>
      <c r="I119" s="694">
        <v>0</v>
      </c>
      <c r="J119" s="694">
        <v>0</v>
      </c>
    </row>
    <row r="120" spans="1:10">
      <c r="A120" s="698" t="s">
        <v>120</v>
      </c>
      <c r="B120" s="694">
        <v>3</v>
      </c>
      <c r="C120" s="694">
        <v>3</v>
      </c>
      <c r="D120" s="694">
        <v>2</v>
      </c>
      <c r="E120" s="53">
        <v>0</v>
      </c>
      <c r="F120" s="679">
        <v>0</v>
      </c>
      <c r="G120" s="898">
        <v>2.5</v>
      </c>
      <c r="H120" s="898">
        <v>2217</v>
      </c>
      <c r="I120" s="694">
        <v>0</v>
      </c>
      <c r="J120" s="694">
        <v>0</v>
      </c>
    </row>
    <row r="121" spans="1:10">
      <c r="A121" s="698" t="s">
        <v>121</v>
      </c>
      <c r="B121" s="694">
        <v>3</v>
      </c>
      <c r="C121" s="694">
        <v>3</v>
      </c>
      <c r="D121" s="694">
        <v>2</v>
      </c>
      <c r="E121" s="53">
        <v>1</v>
      </c>
      <c r="F121" s="679">
        <v>0</v>
      </c>
      <c r="G121" s="898">
        <v>2.5</v>
      </c>
      <c r="H121" s="898">
        <v>3172</v>
      </c>
      <c r="I121" s="694">
        <v>0</v>
      </c>
      <c r="J121" s="694">
        <v>0</v>
      </c>
    </row>
    <row r="122" spans="1:10">
      <c r="A122" s="698" t="s">
        <v>122</v>
      </c>
      <c r="B122" s="694">
        <v>3</v>
      </c>
      <c r="C122" s="694">
        <v>3</v>
      </c>
      <c r="D122" s="694">
        <v>0</v>
      </c>
      <c r="E122" s="53">
        <v>1</v>
      </c>
      <c r="F122" s="679">
        <v>2</v>
      </c>
      <c r="G122" s="898">
        <v>2.33</v>
      </c>
      <c r="H122" s="898">
        <v>1082</v>
      </c>
      <c r="I122" s="694">
        <v>0</v>
      </c>
      <c r="J122" s="694">
        <v>0</v>
      </c>
    </row>
    <row r="123" spans="1:10">
      <c r="A123" s="698" t="s">
        <v>123</v>
      </c>
      <c r="B123" s="694">
        <v>5</v>
      </c>
      <c r="C123" s="694">
        <v>4</v>
      </c>
      <c r="D123" s="694">
        <v>1</v>
      </c>
      <c r="E123" s="51">
        <v>3</v>
      </c>
      <c r="F123" s="88">
        <v>0</v>
      </c>
      <c r="G123" s="898">
        <v>3.5</v>
      </c>
      <c r="H123" s="898">
        <v>2184</v>
      </c>
      <c r="I123" s="694">
        <v>0</v>
      </c>
      <c r="J123" s="694">
        <v>0</v>
      </c>
    </row>
    <row r="124" spans="1:10">
      <c r="A124" s="698" t="s">
        <v>124</v>
      </c>
      <c r="B124" s="694">
        <v>5</v>
      </c>
      <c r="C124" s="694">
        <v>3</v>
      </c>
      <c r="D124" s="694">
        <v>1</v>
      </c>
      <c r="E124" s="53">
        <v>2</v>
      </c>
      <c r="F124" s="679">
        <v>0</v>
      </c>
      <c r="G124" s="898">
        <v>2.5</v>
      </c>
      <c r="H124" s="898">
        <v>1974</v>
      </c>
      <c r="I124" s="694">
        <v>0</v>
      </c>
      <c r="J124" s="694">
        <v>0</v>
      </c>
    </row>
    <row r="125" spans="1:10">
      <c r="A125" s="698" t="s">
        <v>125</v>
      </c>
      <c r="B125" s="694">
        <v>16</v>
      </c>
      <c r="C125" s="694">
        <v>10</v>
      </c>
      <c r="D125" s="694">
        <v>1</v>
      </c>
      <c r="E125" s="51">
        <v>9</v>
      </c>
      <c r="F125" s="88">
        <v>0</v>
      </c>
      <c r="G125" s="898">
        <v>10</v>
      </c>
      <c r="H125" s="898">
        <v>3090</v>
      </c>
      <c r="I125" s="694">
        <v>0</v>
      </c>
      <c r="J125" s="694">
        <v>0</v>
      </c>
    </row>
    <row r="126" spans="1:10">
      <c r="A126" s="698" t="s">
        <v>126</v>
      </c>
      <c r="B126" s="694">
        <v>1</v>
      </c>
      <c r="C126" s="694">
        <v>1</v>
      </c>
      <c r="D126" s="694">
        <v>1</v>
      </c>
      <c r="E126" s="53">
        <v>0</v>
      </c>
      <c r="F126" s="679">
        <v>0</v>
      </c>
      <c r="G126" s="898">
        <v>1</v>
      </c>
      <c r="H126" s="898">
        <v>2441</v>
      </c>
      <c r="I126" s="694">
        <v>0</v>
      </c>
      <c r="J126" s="694">
        <v>0</v>
      </c>
    </row>
    <row r="127" spans="1:10">
      <c r="A127" s="698" t="s">
        <v>127</v>
      </c>
      <c r="B127" s="694">
        <v>69</v>
      </c>
      <c r="C127" s="694">
        <v>52</v>
      </c>
      <c r="D127" s="694">
        <v>19</v>
      </c>
      <c r="E127" s="53">
        <v>27</v>
      </c>
      <c r="F127" s="679">
        <v>5</v>
      </c>
      <c r="G127" s="898">
        <f>SUM(G113:G126)</f>
        <v>46.83</v>
      </c>
      <c r="H127" s="898">
        <f>AVERAGE(H113:H126)</f>
        <v>2610.5714285714284</v>
      </c>
      <c r="I127" s="694">
        <v>0</v>
      </c>
      <c r="J127" s="694">
        <v>0</v>
      </c>
    </row>
    <row r="128" spans="1:10">
      <c r="A128" s="737"/>
      <c r="B128" s="738"/>
      <c r="C128" s="738"/>
      <c r="D128" s="738"/>
      <c r="E128" s="738"/>
      <c r="F128" s="738"/>
      <c r="G128" s="738"/>
      <c r="H128" s="738"/>
      <c r="I128" s="738"/>
      <c r="J128" s="739"/>
    </row>
    <row r="129" spans="1:10">
      <c r="A129" s="698" t="s">
        <v>128</v>
      </c>
      <c r="B129" s="694">
        <v>3</v>
      </c>
      <c r="C129" s="694">
        <v>3</v>
      </c>
      <c r="D129" s="694">
        <v>2</v>
      </c>
      <c r="E129" s="53">
        <v>1</v>
      </c>
      <c r="F129" s="679">
        <v>0</v>
      </c>
      <c r="G129" s="898">
        <v>2</v>
      </c>
      <c r="H129" s="898">
        <v>3300</v>
      </c>
      <c r="I129" s="694">
        <v>0</v>
      </c>
      <c r="J129" s="694">
        <v>0</v>
      </c>
    </row>
    <row r="130" spans="1:10">
      <c r="A130" s="698" t="s">
        <v>129</v>
      </c>
      <c r="B130" s="694">
        <v>5</v>
      </c>
      <c r="C130" s="694">
        <v>3</v>
      </c>
      <c r="D130" s="694">
        <v>0</v>
      </c>
      <c r="E130" s="53">
        <v>3</v>
      </c>
      <c r="F130" s="679">
        <v>2</v>
      </c>
      <c r="G130" s="898">
        <v>2.25</v>
      </c>
      <c r="H130" s="898">
        <v>2225</v>
      </c>
      <c r="I130" s="694">
        <v>0</v>
      </c>
      <c r="J130" s="694">
        <v>0</v>
      </c>
    </row>
    <row r="131" spans="1:10">
      <c r="A131" s="698" t="s">
        <v>130</v>
      </c>
      <c r="B131" s="694">
        <v>3</v>
      </c>
      <c r="C131" s="694">
        <v>3</v>
      </c>
      <c r="D131" s="694">
        <v>1</v>
      </c>
      <c r="E131" s="53">
        <v>0</v>
      </c>
      <c r="F131" s="679">
        <v>2</v>
      </c>
      <c r="G131" s="898">
        <v>2.75</v>
      </c>
      <c r="H131" s="898">
        <v>2527</v>
      </c>
      <c r="I131" s="694">
        <v>0</v>
      </c>
      <c r="J131" s="694">
        <v>0</v>
      </c>
    </row>
    <row r="132" spans="1:10">
      <c r="A132" s="698" t="s">
        <v>131</v>
      </c>
      <c r="B132" s="694">
        <v>3</v>
      </c>
      <c r="C132" s="694">
        <v>3</v>
      </c>
      <c r="D132" s="694">
        <v>1</v>
      </c>
      <c r="E132" s="53">
        <v>2</v>
      </c>
      <c r="F132" s="679">
        <v>0</v>
      </c>
      <c r="G132" s="898">
        <v>2.5</v>
      </c>
      <c r="H132" s="898"/>
      <c r="I132" s="694">
        <v>0</v>
      </c>
      <c r="J132" s="694">
        <v>0</v>
      </c>
    </row>
    <row r="133" spans="1:10">
      <c r="A133" s="698" t="s">
        <v>132</v>
      </c>
      <c r="B133" s="694">
        <v>7</v>
      </c>
      <c r="C133" s="694">
        <v>6</v>
      </c>
      <c r="D133" s="694">
        <v>3</v>
      </c>
      <c r="E133" s="53">
        <v>2</v>
      </c>
      <c r="F133" s="679">
        <v>1</v>
      </c>
      <c r="G133" s="898">
        <v>4.2</v>
      </c>
      <c r="H133" s="898">
        <v>2318</v>
      </c>
      <c r="I133" s="694">
        <v>0</v>
      </c>
      <c r="J133" s="694">
        <v>0</v>
      </c>
    </row>
    <row r="134" spans="1:10">
      <c r="A134" s="698" t="s">
        <v>133</v>
      </c>
      <c r="B134" s="694">
        <v>6</v>
      </c>
      <c r="C134" s="694">
        <v>5</v>
      </c>
      <c r="D134" s="694">
        <v>2</v>
      </c>
      <c r="E134" s="53">
        <v>2</v>
      </c>
      <c r="F134" s="679">
        <v>1</v>
      </c>
      <c r="G134" s="898">
        <v>4.75</v>
      </c>
      <c r="H134" s="898">
        <v>2683</v>
      </c>
      <c r="I134" s="694">
        <v>0</v>
      </c>
      <c r="J134" s="694">
        <v>0</v>
      </c>
    </row>
    <row r="135" spans="1:10">
      <c r="A135" s="698" t="s">
        <v>134</v>
      </c>
      <c r="B135" s="694">
        <v>4</v>
      </c>
      <c r="C135" s="694">
        <v>4</v>
      </c>
      <c r="D135" s="694">
        <v>0</v>
      </c>
      <c r="E135" s="53">
        <v>2</v>
      </c>
      <c r="F135" s="679">
        <v>2</v>
      </c>
      <c r="G135" s="898">
        <v>2.5</v>
      </c>
      <c r="H135" s="898">
        <v>2138</v>
      </c>
      <c r="I135" s="694">
        <v>0</v>
      </c>
      <c r="J135" s="694">
        <v>0</v>
      </c>
    </row>
    <row r="136" spans="1:10">
      <c r="A136" s="698" t="s">
        <v>135</v>
      </c>
      <c r="B136" s="694">
        <v>6</v>
      </c>
      <c r="C136" s="694">
        <v>5</v>
      </c>
      <c r="D136" s="694">
        <v>0</v>
      </c>
      <c r="E136" s="53">
        <v>3</v>
      </c>
      <c r="F136" s="679">
        <v>2</v>
      </c>
      <c r="G136" s="898">
        <v>4.75</v>
      </c>
      <c r="H136" s="898">
        <v>2447</v>
      </c>
      <c r="I136" s="694">
        <v>0</v>
      </c>
      <c r="J136" s="694">
        <v>0</v>
      </c>
    </row>
    <row r="137" spans="1:10">
      <c r="A137" s="698" t="s">
        <v>136</v>
      </c>
      <c r="B137" s="694">
        <v>10</v>
      </c>
      <c r="C137" s="694">
        <v>7</v>
      </c>
      <c r="D137" s="694">
        <v>2</v>
      </c>
      <c r="E137" s="687">
        <v>4</v>
      </c>
      <c r="F137" s="688">
        <v>1</v>
      </c>
      <c r="G137" s="898">
        <v>6</v>
      </c>
      <c r="H137" s="898">
        <v>2781</v>
      </c>
      <c r="I137" s="694">
        <v>0</v>
      </c>
      <c r="J137" s="694">
        <v>0</v>
      </c>
    </row>
    <row r="138" spans="1:10">
      <c r="A138" s="698" t="s">
        <v>137</v>
      </c>
      <c r="B138" s="694">
        <v>5</v>
      </c>
      <c r="C138" s="694">
        <v>4</v>
      </c>
      <c r="D138" s="694">
        <v>4</v>
      </c>
      <c r="E138" s="53">
        <v>0</v>
      </c>
      <c r="F138" s="679">
        <v>1</v>
      </c>
      <c r="G138" s="898">
        <v>2.5</v>
      </c>
      <c r="H138" s="898"/>
      <c r="I138" s="694">
        <v>0</v>
      </c>
      <c r="J138" s="694">
        <v>0</v>
      </c>
    </row>
    <row r="139" spans="1:10">
      <c r="A139" s="698" t="s">
        <v>138</v>
      </c>
      <c r="B139" s="694">
        <v>4</v>
      </c>
      <c r="C139" s="694">
        <v>4</v>
      </c>
      <c r="D139" s="694">
        <v>0</v>
      </c>
      <c r="E139" s="53">
        <v>2</v>
      </c>
      <c r="F139" s="679">
        <v>2</v>
      </c>
      <c r="G139" s="898">
        <v>3</v>
      </c>
      <c r="H139" s="898">
        <v>2132</v>
      </c>
      <c r="I139" s="694">
        <v>0</v>
      </c>
      <c r="J139" s="694">
        <v>0</v>
      </c>
    </row>
    <row r="140" spans="1:10">
      <c r="A140" s="698" t="s">
        <v>139</v>
      </c>
      <c r="B140" s="694">
        <v>4</v>
      </c>
      <c r="C140" s="694">
        <v>3</v>
      </c>
      <c r="D140" s="694">
        <v>0</v>
      </c>
      <c r="E140" s="53">
        <v>2</v>
      </c>
      <c r="F140" s="679">
        <v>1</v>
      </c>
      <c r="G140" s="898">
        <v>3</v>
      </c>
      <c r="H140" s="898">
        <v>3143</v>
      </c>
      <c r="I140" s="694">
        <v>0</v>
      </c>
      <c r="J140" s="694">
        <v>0</v>
      </c>
    </row>
    <row r="141" spans="1:10">
      <c r="A141" s="698" t="s">
        <v>140</v>
      </c>
      <c r="B141" s="694">
        <v>6</v>
      </c>
      <c r="C141" s="694">
        <v>4</v>
      </c>
      <c r="D141" s="694">
        <v>4</v>
      </c>
      <c r="E141" s="53"/>
      <c r="F141" s="679">
        <v>0</v>
      </c>
      <c r="G141" s="898">
        <v>4</v>
      </c>
      <c r="H141" s="898">
        <v>2227</v>
      </c>
      <c r="I141" s="694">
        <v>0</v>
      </c>
      <c r="J141" s="694">
        <v>0</v>
      </c>
    </row>
    <row r="142" spans="1:10">
      <c r="A142" s="698" t="s">
        <v>141</v>
      </c>
      <c r="B142" s="694">
        <v>3</v>
      </c>
      <c r="C142" s="694">
        <v>2</v>
      </c>
      <c r="D142" s="694">
        <v>0</v>
      </c>
      <c r="E142" s="53">
        <v>1</v>
      </c>
      <c r="F142" s="679">
        <v>1</v>
      </c>
      <c r="G142" s="898">
        <v>1.75</v>
      </c>
      <c r="H142" s="898">
        <v>2350</v>
      </c>
      <c r="I142" s="694">
        <v>0</v>
      </c>
      <c r="J142" s="694">
        <v>0</v>
      </c>
    </row>
    <row r="143" spans="1:10">
      <c r="A143" s="698" t="s">
        <v>142</v>
      </c>
      <c r="B143" s="694">
        <v>9</v>
      </c>
      <c r="C143" s="694">
        <v>7</v>
      </c>
      <c r="D143" s="694">
        <v>3</v>
      </c>
      <c r="E143" s="53">
        <v>1</v>
      </c>
      <c r="F143" s="679">
        <v>3</v>
      </c>
      <c r="G143" s="898">
        <v>4.3</v>
      </c>
      <c r="H143" s="898">
        <v>2200</v>
      </c>
      <c r="I143" s="694">
        <v>0</v>
      </c>
      <c r="J143" s="694">
        <v>0</v>
      </c>
    </row>
    <row r="144" spans="1:10">
      <c r="A144" s="698" t="s">
        <v>143</v>
      </c>
      <c r="B144" s="694">
        <v>5</v>
      </c>
      <c r="C144" s="694">
        <v>5</v>
      </c>
      <c r="D144" s="694">
        <v>2</v>
      </c>
      <c r="E144" s="53">
        <v>1</v>
      </c>
      <c r="F144" s="679">
        <v>2</v>
      </c>
      <c r="G144" s="898">
        <v>3.53</v>
      </c>
      <c r="H144" s="898">
        <v>1872</v>
      </c>
      <c r="I144" s="694">
        <v>0</v>
      </c>
      <c r="J144" s="694">
        <v>0</v>
      </c>
    </row>
    <row r="145" spans="1:10">
      <c r="A145" s="698" t="s">
        <v>144</v>
      </c>
      <c r="B145" s="694">
        <v>3</v>
      </c>
      <c r="C145" s="694">
        <v>2</v>
      </c>
      <c r="D145" s="694">
        <v>1</v>
      </c>
      <c r="E145" s="53">
        <v>1</v>
      </c>
      <c r="F145" s="679">
        <v>0</v>
      </c>
      <c r="G145" s="898">
        <v>2</v>
      </c>
      <c r="H145" s="898">
        <v>3880</v>
      </c>
      <c r="I145" s="694">
        <v>1</v>
      </c>
      <c r="J145" s="694">
        <v>1</v>
      </c>
    </row>
    <row r="146" spans="1:10">
      <c r="A146" s="698" t="s">
        <v>145</v>
      </c>
      <c r="B146" s="694">
        <v>86</v>
      </c>
      <c r="C146" s="694">
        <v>70</v>
      </c>
      <c r="D146" s="694">
        <v>25</v>
      </c>
      <c r="E146" s="53">
        <v>27</v>
      </c>
      <c r="F146" s="679">
        <v>21</v>
      </c>
      <c r="G146" s="898">
        <f>SUM(G129:G145)</f>
        <v>55.78</v>
      </c>
      <c r="H146" s="898">
        <f>AVERAGE(H129:H145)</f>
        <v>2548.1999999999998</v>
      </c>
      <c r="I146" s="694">
        <v>1</v>
      </c>
      <c r="J146" s="694">
        <v>1</v>
      </c>
    </row>
    <row r="147" spans="1:10">
      <c r="A147" s="737"/>
      <c r="B147" s="738"/>
      <c r="C147" s="738"/>
      <c r="D147" s="738"/>
      <c r="E147" s="738"/>
      <c r="F147" s="738"/>
      <c r="G147" s="738"/>
      <c r="H147" s="738"/>
      <c r="I147" s="738"/>
      <c r="J147" s="739"/>
    </row>
    <row r="148" spans="1:10">
      <c r="A148" s="698" t="s">
        <v>146</v>
      </c>
      <c r="B148" s="694">
        <v>133</v>
      </c>
      <c r="C148" s="694">
        <v>132</v>
      </c>
      <c r="D148" s="694">
        <v>50</v>
      </c>
      <c r="E148" s="53">
        <v>35</v>
      </c>
      <c r="F148" s="679">
        <v>47</v>
      </c>
      <c r="G148" s="898">
        <v>130.5</v>
      </c>
      <c r="H148" s="898">
        <v>2675.89</v>
      </c>
      <c r="I148" s="694">
        <v>2</v>
      </c>
      <c r="J148" s="694">
        <v>2</v>
      </c>
    </row>
    <row r="149" spans="1:10">
      <c r="A149" s="737"/>
      <c r="B149" s="738"/>
      <c r="C149" s="738"/>
      <c r="D149" s="738"/>
      <c r="E149" s="738"/>
      <c r="F149" s="738"/>
      <c r="G149" s="738"/>
      <c r="H149" s="738"/>
      <c r="I149" s="738"/>
      <c r="J149" s="739"/>
    </row>
    <row r="150" spans="1:10">
      <c r="A150" s="72" t="s">
        <v>147</v>
      </c>
      <c r="B150" s="690">
        <v>4</v>
      </c>
      <c r="C150" s="690">
        <v>4</v>
      </c>
      <c r="D150" s="691">
        <v>1</v>
      </c>
      <c r="E150" s="53">
        <v>0</v>
      </c>
      <c r="F150" s="679">
        <v>3</v>
      </c>
      <c r="G150" s="898">
        <v>3</v>
      </c>
      <c r="H150" s="898">
        <v>1747</v>
      </c>
      <c r="I150" s="694">
        <v>0</v>
      </c>
      <c r="J150" s="694">
        <v>0</v>
      </c>
    </row>
    <row r="151" spans="1:10">
      <c r="A151" s="72" t="s">
        <v>148</v>
      </c>
      <c r="B151" s="51">
        <v>3</v>
      </c>
      <c r="C151" s="51">
        <v>3</v>
      </c>
      <c r="D151" s="691">
        <v>1</v>
      </c>
      <c r="E151" s="53">
        <v>2</v>
      </c>
      <c r="F151" s="679">
        <v>0</v>
      </c>
      <c r="G151" s="898">
        <v>3</v>
      </c>
      <c r="H151" s="898">
        <v>3626.7</v>
      </c>
      <c r="I151" s="694">
        <v>0</v>
      </c>
      <c r="J151" s="694">
        <v>0</v>
      </c>
    </row>
    <row r="152" spans="1:10">
      <c r="A152" s="72" t="s">
        <v>149</v>
      </c>
      <c r="B152" s="51">
        <v>6</v>
      </c>
      <c r="C152" s="51">
        <v>6</v>
      </c>
      <c r="D152" s="691">
        <v>2</v>
      </c>
      <c r="E152" s="53">
        <v>2</v>
      </c>
      <c r="F152" s="679">
        <v>2</v>
      </c>
      <c r="G152" s="898">
        <v>4</v>
      </c>
      <c r="H152" s="898">
        <v>2787</v>
      </c>
      <c r="I152" s="694">
        <v>0</v>
      </c>
      <c r="J152" s="694">
        <v>0</v>
      </c>
    </row>
    <row r="153" spans="1:10">
      <c r="A153" s="72" t="s">
        <v>150</v>
      </c>
      <c r="B153" s="51">
        <v>4</v>
      </c>
      <c r="C153" s="51">
        <v>4</v>
      </c>
      <c r="D153" s="691">
        <v>2</v>
      </c>
      <c r="E153" s="53">
        <v>1</v>
      </c>
      <c r="F153" s="679">
        <v>1</v>
      </c>
      <c r="G153" s="898">
        <v>4</v>
      </c>
      <c r="H153" s="898">
        <v>2278</v>
      </c>
      <c r="I153" s="694">
        <v>0</v>
      </c>
      <c r="J153" s="694">
        <v>0</v>
      </c>
    </row>
    <row r="154" spans="1:10">
      <c r="A154" s="72" t="s">
        <v>151</v>
      </c>
      <c r="B154" s="51">
        <v>3</v>
      </c>
      <c r="C154" s="51">
        <v>3</v>
      </c>
      <c r="D154" s="691">
        <v>1</v>
      </c>
      <c r="E154" s="53">
        <v>0</v>
      </c>
      <c r="F154" s="679">
        <v>2</v>
      </c>
      <c r="G154" s="898">
        <v>2</v>
      </c>
      <c r="H154" s="898">
        <v>2036</v>
      </c>
      <c r="I154" s="694">
        <v>0</v>
      </c>
      <c r="J154" s="694">
        <v>0</v>
      </c>
    </row>
    <row r="155" spans="1:10">
      <c r="A155" s="72" t="s">
        <v>152</v>
      </c>
      <c r="B155" s="696">
        <v>12</v>
      </c>
      <c r="C155" s="51">
        <v>12</v>
      </c>
      <c r="D155" s="691">
        <v>9</v>
      </c>
      <c r="E155" s="53">
        <v>3</v>
      </c>
      <c r="F155" s="679">
        <v>0</v>
      </c>
      <c r="G155" s="898">
        <v>11.75</v>
      </c>
      <c r="H155" s="898">
        <v>2681.36</v>
      </c>
      <c r="I155" s="694">
        <v>0</v>
      </c>
      <c r="J155" s="694">
        <v>0</v>
      </c>
    </row>
    <row r="156" spans="1:10">
      <c r="A156" s="72" t="s">
        <v>153</v>
      </c>
      <c r="B156" s="51">
        <v>4</v>
      </c>
      <c r="C156" s="51">
        <v>4</v>
      </c>
      <c r="D156" s="691">
        <v>4</v>
      </c>
      <c r="E156" s="53">
        <v>0</v>
      </c>
      <c r="F156" s="679">
        <v>0</v>
      </c>
      <c r="G156" s="898">
        <v>4</v>
      </c>
      <c r="H156" s="898">
        <v>2487.83</v>
      </c>
      <c r="I156" s="694">
        <v>1</v>
      </c>
      <c r="J156" s="694">
        <v>0.5</v>
      </c>
    </row>
    <row r="157" spans="1:10">
      <c r="A157" s="72" t="s">
        <v>154</v>
      </c>
      <c r="B157" s="51">
        <v>36</v>
      </c>
      <c r="C157" s="51">
        <v>36</v>
      </c>
      <c r="D157" s="691">
        <v>20</v>
      </c>
      <c r="E157" s="53">
        <v>8</v>
      </c>
      <c r="F157" s="679">
        <v>8</v>
      </c>
      <c r="G157" s="898">
        <f>SUM(G150:G156)</f>
        <v>31.75</v>
      </c>
      <c r="H157" s="898">
        <v>2520.5557142857142</v>
      </c>
      <c r="I157" s="694">
        <v>1</v>
      </c>
      <c r="J157" s="694">
        <v>0.5</v>
      </c>
    </row>
    <row r="158" spans="1:10">
      <c r="A158" s="737"/>
      <c r="B158" s="738"/>
      <c r="C158" s="738"/>
      <c r="D158" s="738"/>
      <c r="E158" s="738"/>
      <c r="F158" s="738"/>
      <c r="G158" s="738"/>
      <c r="H158" s="738"/>
      <c r="I158" s="738"/>
      <c r="J158" s="739"/>
    </row>
    <row r="159" spans="1:10">
      <c r="A159" s="698" t="s">
        <v>155</v>
      </c>
      <c r="B159" s="694">
        <v>2</v>
      </c>
      <c r="C159" s="694">
        <v>2</v>
      </c>
      <c r="D159" s="694">
        <v>1</v>
      </c>
      <c r="E159" s="53">
        <v>0</v>
      </c>
      <c r="F159" s="679">
        <v>1</v>
      </c>
      <c r="G159" s="898">
        <v>1.5</v>
      </c>
      <c r="H159" s="898">
        <v>1980</v>
      </c>
      <c r="I159" s="694">
        <v>0</v>
      </c>
      <c r="J159" s="694">
        <v>0</v>
      </c>
    </row>
    <row r="160" spans="1:10">
      <c r="A160" s="698" t="s">
        <v>156</v>
      </c>
      <c r="B160" s="694">
        <v>7</v>
      </c>
      <c r="C160" s="694">
        <v>7</v>
      </c>
      <c r="D160" s="694">
        <v>1</v>
      </c>
      <c r="E160" s="53">
        <v>2</v>
      </c>
      <c r="F160" s="679">
        <v>4</v>
      </c>
      <c r="G160" s="898">
        <v>6.5</v>
      </c>
      <c r="H160" s="898">
        <v>1988</v>
      </c>
      <c r="I160" s="694">
        <v>0</v>
      </c>
      <c r="J160" s="694">
        <v>0</v>
      </c>
    </row>
    <row r="161" spans="1:10">
      <c r="A161" s="698" t="s">
        <v>157</v>
      </c>
      <c r="B161" s="694">
        <v>7</v>
      </c>
      <c r="C161" s="694">
        <v>7</v>
      </c>
      <c r="D161" s="694">
        <v>2</v>
      </c>
      <c r="E161" s="53">
        <v>2</v>
      </c>
      <c r="F161" s="679">
        <v>3</v>
      </c>
      <c r="G161" s="898">
        <v>7</v>
      </c>
      <c r="H161" s="898">
        <v>3439</v>
      </c>
      <c r="I161" s="694">
        <v>0</v>
      </c>
      <c r="J161" s="694">
        <v>0</v>
      </c>
    </row>
    <row r="162" spans="1:10">
      <c r="A162" s="698" t="s">
        <v>158</v>
      </c>
      <c r="B162" s="694">
        <v>3</v>
      </c>
      <c r="C162" s="694">
        <v>3</v>
      </c>
      <c r="D162" s="694">
        <v>1</v>
      </c>
      <c r="E162" s="53">
        <v>1</v>
      </c>
      <c r="F162" s="679">
        <v>1</v>
      </c>
      <c r="G162" s="898">
        <v>2.5</v>
      </c>
      <c r="H162" s="898">
        <v>2417.1</v>
      </c>
      <c r="I162" s="694">
        <v>0</v>
      </c>
      <c r="J162" s="694">
        <v>0</v>
      </c>
    </row>
    <row r="163" spans="1:10">
      <c r="A163" s="698" t="s">
        <v>159</v>
      </c>
      <c r="B163" s="694">
        <v>2</v>
      </c>
      <c r="C163" s="694">
        <v>2</v>
      </c>
      <c r="D163" s="694">
        <v>1</v>
      </c>
      <c r="E163" s="53">
        <v>0</v>
      </c>
      <c r="F163" s="679">
        <v>1</v>
      </c>
      <c r="G163" s="898">
        <v>2</v>
      </c>
      <c r="H163" s="898">
        <v>2263.4</v>
      </c>
      <c r="I163" s="694">
        <v>0</v>
      </c>
      <c r="J163" s="694">
        <v>0</v>
      </c>
    </row>
    <row r="164" spans="1:10">
      <c r="A164" s="698" t="s">
        <v>160</v>
      </c>
      <c r="B164" s="694">
        <v>3</v>
      </c>
      <c r="C164" s="694">
        <v>2</v>
      </c>
      <c r="D164" s="694">
        <v>2</v>
      </c>
      <c r="E164" s="53">
        <v>0</v>
      </c>
      <c r="F164" s="679">
        <v>0</v>
      </c>
      <c r="G164" s="898">
        <v>2</v>
      </c>
      <c r="H164" s="898">
        <v>3653</v>
      </c>
      <c r="I164" s="694">
        <v>0</v>
      </c>
      <c r="J164" s="694">
        <v>0</v>
      </c>
    </row>
    <row r="165" spans="1:10">
      <c r="A165" s="698" t="s">
        <v>161</v>
      </c>
      <c r="B165" s="694">
        <v>2</v>
      </c>
      <c r="C165" s="694">
        <v>2</v>
      </c>
      <c r="D165" s="694">
        <v>1</v>
      </c>
      <c r="E165" s="53">
        <v>1</v>
      </c>
      <c r="F165" s="679">
        <v>0</v>
      </c>
      <c r="G165" s="898">
        <v>1.75</v>
      </c>
      <c r="H165" s="898">
        <v>1929</v>
      </c>
      <c r="I165" s="694">
        <v>0</v>
      </c>
      <c r="J165" s="694">
        <v>0</v>
      </c>
    </row>
    <row r="166" spans="1:10">
      <c r="A166" s="698" t="s">
        <v>162</v>
      </c>
      <c r="B166" s="694">
        <v>4</v>
      </c>
      <c r="C166" s="694">
        <v>4</v>
      </c>
      <c r="D166" s="694">
        <v>0</v>
      </c>
      <c r="E166" s="53">
        <v>4</v>
      </c>
      <c r="F166" s="679">
        <v>0</v>
      </c>
      <c r="G166" s="898">
        <v>3</v>
      </c>
      <c r="H166" s="898">
        <v>1860</v>
      </c>
      <c r="I166" s="694">
        <v>0</v>
      </c>
      <c r="J166" s="694">
        <v>0</v>
      </c>
    </row>
    <row r="167" spans="1:10">
      <c r="A167" s="698" t="s">
        <v>163</v>
      </c>
      <c r="B167" s="694">
        <v>1</v>
      </c>
      <c r="C167" s="694">
        <v>1</v>
      </c>
      <c r="D167" s="694">
        <v>1</v>
      </c>
      <c r="E167" s="53">
        <v>0</v>
      </c>
      <c r="F167" s="679">
        <v>0</v>
      </c>
      <c r="G167" s="898">
        <v>1</v>
      </c>
      <c r="H167" s="898">
        <v>3670</v>
      </c>
      <c r="I167" s="694">
        <v>0</v>
      </c>
      <c r="J167" s="694">
        <v>0</v>
      </c>
    </row>
    <row r="168" spans="1:10">
      <c r="A168" s="698" t="s">
        <v>164</v>
      </c>
      <c r="B168" s="694">
        <v>2</v>
      </c>
      <c r="C168" s="694">
        <v>2</v>
      </c>
      <c r="D168" s="694">
        <v>0</v>
      </c>
      <c r="E168" s="53">
        <v>0</v>
      </c>
      <c r="F168" s="679">
        <v>2</v>
      </c>
      <c r="G168" s="898">
        <v>1</v>
      </c>
      <c r="H168" s="898">
        <v>1593</v>
      </c>
      <c r="I168" s="694">
        <v>0</v>
      </c>
      <c r="J168" s="694">
        <v>0</v>
      </c>
    </row>
    <row r="169" spans="1:10">
      <c r="A169" s="698" t="s">
        <v>165</v>
      </c>
      <c r="B169" s="694">
        <v>14</v>
      </c>
      <c r="C169" s="694">
        <v>14</v>
      </c>
      <c r="D169" s="694">
        <v>6</v>
      </c>
      <c r="E169" s="53">
        <v>5</v>
      </c>
      <c r="F169" s="679">
        <v>3</v>
      </c>
      <c r="G169" s="898">
        <v>14</v>
      </c>
      <c r="H169" s="898">
        <v>2506</v>
      </c>
      <c r="I169" s="694">
        <v>1</v>
      </c>
      <c r="J169" s="694">
        <v>1</v>
      </c>
    </row>
    <row r="170" spans="1:10">
      <c r="A170" s="698" t="s">
        <v>166</v>
      </c>
      <c r="B170" s="694">
        <v>47</v>
      </c>
      <c r="C170" s="694">
        <v>46</v>
      </c>
      <c r="D170" s="694">
        <v>16</v>
      </c>
      <c r="E170" s="53">
        <v>15</v>
      </c>
      <c r="F170" s="679">
        <v>15</v>
      </c>
      <c r="G170" s="898">
        <f>SUM(G159:G169)</f>
        <v>42.25</v>
      </c>
      <c r="H170" s="898">
        <f>AVERAGE(H159:H169)</f>
        <v>2481.681818181818</v>
      </c>
      <c r="I170" s="694">
        <v>1</v>
      </c>
      <c r="J170" s="694">
        <v>1</v>
      </c>
    </row>
    <row r="171" spans="1:10">
      <c r="A171" s="737"/>
      <c r="B171" s="738"/>
      <c r="C171" s="738"/>
      <c r="D171" s="738"/>
      <c r="E171" s="738"/>
      <c r="F171" s="738"/>
      <c r="G171" s="738"/>
      <c r="H171" s="738"/>
      <c r="I171" s="738"/>
      <c r="J171" s="739"/>
    </row>
    <row r="172" spans="1:10">
      <c r="A172" s="698" t="s">
        <v>167</v>
      </c>
      <c r="B172" s="694">
        <v>3</v>
      </c>
      <c r="C172" s="694">
        <v>3</v>
      </c>
      <c r="D172" s="694">
        <v>0</v>
      </c>
      <c r="E172" s="53">
        <v>3</v>
      </c>
      <c r="F172" s="679">
        <v>0</v>
      </c>
      <c r="G172" s="898">
        <v>3</v>
      </c>
      <c r="H172" s="898">
        <v>1948</v>
      </c>
      <c r="I172" s="694">
        <v>0</v>
      </c>
      <c r="J172" s="694">
        <v>0</v>
      </c>
    </row>
    <row r="173" spans="1:10">
      <c r="A173" s="698" t="s">
        <v>168</v>
      </c>
      <c r="B173" s="694">
        <v>5</v>
      </c>
      <c r="C173" s="694">
        <v>5</v>
      </c>
      <c r="D173" s="694">
        <v>1</v>
      </c>
      <c r="E173" s="53">
        <v>0</v>
      </c>
      <c r="F173" s="679">
        <v>4</v>
      </c>
      <c r="G173" s="898">
        <v>3</v>
      </c>
      <c r="H173" s="898">
        <v>2665</v>
      </c>
      <c r="I173" s="694">
        <v>0</v>
      </c>
      <c r="J173" s="694">
        <v>0</v>
      </c>
    </row>
    <row r="174" spans="1:10">
      <c r="A174" s="698" t="s">
        <v>169</v>
      </c>
      <c r="B174" s="694">
        <v>5</v>
      </c>
      <c r="C174" s="694">
        <v>5</v>
      </c>
      <c r="D174" s="694">
        <v>3</v>
      </c>
      <c r="E174" s="53">
        <v>0</v>
      </c>
      <c r="F174" s="679">
        <v>2</v>
      </c>
      <c r="G174" s="898">
        <v>3.5</v>
      </c>
      <c r="H174" s="898">
        <v>2502</v>
      </c>
      <c r="I174" s="694">
        <v>0</v>
      </c>
      <c r="J174" s="694">
        <v>0</v>
      </c>
    </row>
    <row r="175" spans="1:10">
      <c r="A175" s="698" t="s">
        <v>170</v>
      </c>
      <c r="B175" s="694">
        <v>8</v>
      </c>
      <c r="C175" s="694">
        <v>4</v>
      </c>
      <c r="D175" s="694">
        <v>1</v>
      </c>
      <c r="E175" s="53">
        <v>2</v>
      </c>
      <c r="F175" s="679">
        <v>1</v>
      </c>
      <c r="G175" s="898">
        <v>3.75</v>
      </c>
      <c r="H175" s="898">
        <v>2925</v>
      </c>
      <c r="I175" s="694">
        <v>0</v>
      </c>
      <c r="J175" s="694">
        <v>0</v>
      </c>
    </row>
    <row r="176" spans="1:10">
      <c r="A176" s="698" t="s">
        <v>171</v>
      </c>
      <c r="B176" s="694">
        <v>3</v>
      </c>
      <c r="C176" s="694">
        <v>2</v>
      </c>
      <c r="D176" s="694">
        <v>1</v>
      </c>
      <c r="E176" s="53">
        <v>0</v>
      </c>
      <c r="F176" s="679">
        <v>1</v>
      </c>
      <c r="G176" s="898">
        <v>2</v>
      </c>
      <c r="H176" s="898">
        <v>2500</v>
      </c>
      <c r="I176" s="694">
        <v>0</v>
      </c>
      <c r="J176" s="694">
        <v>0</v>
      </c>
    </row>
    <row r="177" spans="1:10">
      <c r="A177" s="698" t="s">
        <v>172</v>
      </c>
      <c r="B177" s="694">
        <v>9</v>
      </c>
      <c r="C177" s="694">
        <v>7</v>
      </c>
      <c r="D177" s="694">
        <v>3</v>
      </c>
      <c r="E177" s="53">
        <v>3</v>
      </c>
      <c r="F177" s="679">
        <v>1</v>
      </c>
      <c r="G177" s="898">
        <v>6</v>
      </c>
      <c r="H177" s="898">
        <v>2355</v>
      </c>
      <c r="I177" s="694">
        <v>0</v>
      </c>
      <c r="J177" s="694">
        <v>0</v>
      </c>
    </row>
    <row r="178" spans="1:10">
      <c r="A178" s="698" t="s">
        <v>173</v>
      </c>
      <c r="B178" s="694">
        <v>6</v>
      </c>
      <c r="C178" s="694">
        <v>6</v>
      </c>
      <c r="D178" s="694">
        <v>1</v>
      </c>
      <c r="E178" s="53">
        <v>4</v>
      </c>
      <c r="F178" s="679">
        <v>1</v>
      </c>
      <c r="G178" s="898">
        <v>5.5</v>
      </c>
      <c r="H178" s="898">
        <v>2487</v>
      </c>
      <c r="I178" s="694">
        <v>0</v>
      </c>
      <c r="J178" s="694">
        <v>0</v>
      </c>
    </row>
    <row r="179" spans="1:10">
      <c r="A179" s="698" t="s">
        <v>174</v>
      </c>
      <c r="B179" s="694">
        <v>3</v>
      </c>
      <c r="C179" s="694">
        <v>2</v>
      </c>
      <c r="D179" s="694">
        <v>1</v>
      </c>
      <c r="E179" s="53">
        <v>1</v>
      </c>
      <c r="F179" s="679">
        <v>0</v>
      </c>
      <c r="G179" s="898">
        <v>2</v>
      </c>
      <c r="H179" s="898">
        <v>2360</v>
      </c>
      <c r="I179" s="694">
        <v>1</v>
      </c>
      <c r="J179" s="694">
        <v>1</v>
      </c>
    </row>
    <row r="180" spans="1:10">
      <c r="A180" s="698" t="s">
        <v>175</v>
      </c>
      <c r="B180" s="694">
        <v>42</v>
      </c>
      <c r="C180" s="694">
        <v>34</v>
      </c>
      <c r="D180" s="694">
        <v>11</v>
      </c>
      <c r="E180" s="53">
        <v>13</v>
      </c>
      <c r="F180" s="679">
        <v>10</v>
      </c>
      <c r="G180" s="898">
        <f>SUM(G172:G179)</f>
        <v>28.75</v>
      </c>
      <c r="H180" s="898">
        <v>2467</v>
      </c>
      <c r="I180" s="694">
        <v>1</v>
      </c>
      <c r="J180" s="694">
        <v>1</v>
      </c>
    </row>
    <row r="181" spans="1:10">
      <c r="A181" s="737"/>
      <c r="B181" s="738"/>
      <c r="C181" s="738"/>
      <c r="D181" s="738"/>
      <c r="E181" s="738"/>
      <c r="F181" s="738"/>
      <c r="G181" s="738"/>
      <c r="H181" s="738"/>
      <c r="I181" s="738"/>
      <c r="J181" s="739"/>
    </row>
    <row r="182" spans="1:10">
      <c r="A182" s="698" t="s">
        <v>176</v>
      </c>
      <c r="B182" s="694">
        <v>3</v>
      </c>
      <c r="C182" s="694">
        <v>3</v>
      </c>
      <c r="D182" s="694">
        <v>0</v>
      </c>
      <c r="E182" s="51">
        <v>1</v>
      </c>
      <c r="F182" s="88">
        <v>2</v>
      </c>
      <c r="G182" s="898">
        <v>1.25</v>
      </c>
      <c r="H182" s="898">
        <v>2400</v>
      </c>
      <c r="I182" s="694">
        <v>0</v>
      </c>
      <c r="J182" s="694">
        <v>0</v>
      </c>
    </row>
    <row r="183" spans="1:10">
      <c r="A183" s="698" t="s">
        <v>177</v>
      </c>
      <c r="B183" s="694">
        <v>5</v>
      </c>
      <c r="C183" s="694">
        <v>4</v>
      </c>
      <c r="D183" s="694">
        <v>1</v>
      </c>
      <c r="E183" s="53">
        <v>1</v>
      </c>
      <c r="F183" s="679">
        <v>2</v>
      </c>
      <c r="G183" s="898">
        <v>2.75</v>
      </c>
      <c r="H183" s="898">
        <v>2260</v>
      </c>
      <c r="I183" s="694">
        <v>0</v>
      </c>
      <c r="J183" s="694">
        <v>0</v>
      </c>
    </row>
    <row r="184" spans="1:10">
      <c r="A184" s="698" t="s">
        <v>178</v>
      </c>
      <c r="B184" s="694">
        <v>2</v>
      </c>
      <c r="C184" s="694">
        <v>2</v>
      </c>
      <c r="D184" s="694">
        <v>0</v>
      </c>
      <c r="E184" s="53">
        <v>0</v>
      </c>
      <c r="F184" s="679">
        <v>2</v>
      </c>
      <c r="G184" s="898">
        <v>1.5</v>
      </c>
      <c r="H184" s="898">
        <v>2500</v>
      </c>
      <c r="I184" s="694">
        <v>0</v>
      </c>
      <c r="J184" s="694">
        <v>0</v>
      </c>
    </row>
    <row r="185" spans="1:10">
      <c r="A185" s="698" t="s">
        <v>179</v>
      </c>
      <c r="B185" s="694">
        <v>2</v>
      </c>
      <c r="C185" s="694">
        <v>2</v>
      </c>
      <c r="D185" s="694">
        <v>0</v>
      </c>
      <c r="E185" s="53">
        <v>1</v>
      </c>
      <c r="F185" s="679">
        <v>1</v>
      </c>
      <c r="G185" s="898">
        <v>1.6666666666666665</v>
      </c>
      <c r="H185" s="898">
        <v>2242</v>
      </c>
      <c r="I185" s="694">
        <v>0</v>
      </c>
      <c r="J185" s="694">
        <v>0</v>
      </c>
    </row>
    <row r="186" spans="1:10">
      <c r="A186" s="698" t="s">
        <v>180</v>
      </c>
      <c r="B186" s="694">
        <v>3</v>
      </c>
      <c r="C186" s="694">
        <v>3</v>
      </c>
      <c r="D186" s="694">
        <v>2</v>
      </c>
      <c r="E186" s="53">
        <v>1</v>
      </c>
      <c r="F186" s="679">
        <v>0</v>
      </c>
      <c r="G186" s="898">
        <v>2</v>
      </c>
      <c r="H186" s="898">
        <v>2742</v>
      </c>
      <c r="I186" s="694">
        <v>0</v>
      </c>
      <c r="J186" s="694">
        <v>0</v>
      </c>
    </row>
    <row r="187" spans="1:10">
      <c r="A187" s="698" t="s">
        <v>181</v>
      </c>
      <c r="B187" s="694">
        <v>2</v>
      </c>
      <c r="C187" s="694">
        <v>2</v>
      </c>
      <c r="D187" s="694">
        <v>1</v>
      </c>
      <c r="E187" s="53">
        <v>0</v>
      </c>
      <c r="F187" s="679">
        <v>1</v>
      </c>
      <c r="G187" s="898">
        <v>2</v>
      </c>
      <c r="H187" s="898">
        <v>2653</v>
      </c>
      <c r="I187" s="694">
        <v>0</v>
      </c>
      <c r="J187" s="694">
        <v>0</v>
      </c>
    </row>
    <row r="188" spans="1:10">
      <c r="A188" s="698" t="s">
        <v>182</v>
      </c>
      <c r="B188" s="694">
        <v>8</v>
      </c>
      <c r="C188" s="694">
        <v>6</v>
      </c>
      <c r="D188" s="694">
        <v>1</v>
      </c>
      <c r="E188" s="53">
        <v>4</v>
      </c>
      <c r="F188" s="679">
        <v>1</v>
      </c>
      <c r="G188" s="898">
        <v>5</v>
      </c>
      <c r="H188" s="898">
        <v>2321</v>
      </c>
      <c r="I188" s="694">
        <v>0</v>
      </c>
      <c r="J188" s="694">
        <v>0</v>
      </c>
    </row>
    <row r="189" spans="1:10">
      <c r="A189" s="698" t="s">
        <v>183</v>
      </c>
      <c r="B189" s="694">
        <v>3</v>
      </c>
      <c r="C189" s="694">
        <v>2</v>
      </c>
      <c r="D189" s="694">
        <v>1</v>
      </c>
      <c r="E189" s="53">
        <v>0</v>
      </c>
      <c r="F189" s="679">
        <v>1</v>
      </c>
      <c r="G189" s="898">
        <v>2</v>
      </c>
      <c r="H189" s="898">
        <v>2725</v>
      </c>
      <c r="I189" s="694">
        <v>1</v>
      </c>
      <c r="J189" s="694">
        <v>1</v>
      </c>
    </row>
    <row r="190" spans="1:10">
      <c r="A190" s="698" t="s">
        <v>184</v>
      </c>
      <c r="B190" s="694">
        <v>29</v>
      </c>
      <c r="C190" s="694">
        <v>22</v>
      </c>
      <c r="D190" s="694">
        <v>6</v>
      </c>
      <c r="E190" s="53">
        <v>9</v>
      </c>
      <c r="F190" s="679">
        <v>10</v>
      </c>
      <c r="G190" s="898">
        <f>SUM(G182:G189)</f>
        <v>18.166666666666664</v>
      </c>
      <c r="H190" s="898">
        <f>AVERAGE(H182:H189)</f>
        <v>2480.375</v>
      </c>
      <c r="I190" s="694">
        <v>1</v>
      </c>
      <c r="J190" s="694">
        <v>1</v>
      </c>
    </row>
    <row r="191" spans="1:10">
      <c r="A191" s="737"/>
      <c r="B191" s="738"/>
      <c r="C191" s="738"/>
      <c r="D191" s="738"/>
      <c r="E191" s="738"/>
      <c r="F191" s="738"/>
      <c r="G191" s="738"/>
      <c r="H191" s="738"/>
      <c r="I191" s="738"/>
      <c r="J191" s="739"/>
    </row>
    <row r="192" spans="1:10">
      <c r="A192" s="698" t="s">
        <v>185</v>
      </c>
      <c r="B192" s="694">
        <v>4</v>
      </c>
      <c r="C192" s="694">
        <v>3</v>
      </c>
      <c r="D192" s="694">
        <v>0</v>
      </c>
      <c r="E192" s="53">
        <v>1</v>
      </c>
      <c r="F192" s="679">
        <v>2</v>
      </c>
      <c r="G192" s="898">
        <v>2.25</v>
      </c>
      <c r="H192" s="898">
        <v>1850</v>
      </c>
      <c r="I192" s="694">
        <v>0</v>
      </c>
      <c r="J192" s="694">
        <v>0</v>
      </c>
    </row>
    <row r="193" spans="1:10">
      <c r="A193" s="698" t="s">
        <v>186</v>
      </c>
      <c r="B193" s="694">
        <v>2</v>
      </c>
      <c r="C193" s="694">
        <v>2</v>
      </c>
      <c r="D193" s="694">
        <v>0</v>
      </c>
      <c r="E193" s="53">
        <v>1</v>
      </c>
      <c r="F193" s="679">
        <v>1</v>
      </c>
      <c r="G193" s="898">
        <v>2</v>
      </c>
      <c r="H193" s="898">
        <v>2000</v>
      </c>
      <c r="I193" s="694">
        <v>0</v>
      </c>
      <c r="J193" s="694">
        <v>0</v>
      </c>
    </row>
    <row r="194" spans="1:10">
      <c r="A194" s="698" t="s">
        <v>187</v>
      </c>
      <c r="B194" s="694">
        <v>2</v>
      </c>
      <c r="C194" s="694">
        <v>2</v>
      </c>
      <c r="D194" s="694">
        <v>2</v>
      </c>
      <c r="E194" s="53">
        <v>0</v>
      </c>
      <c r="F194" s="679">
        <v>0</v>
      </c>
      <c r="G194" s="898">
        <v>2</v>
      </c>
      <c r="H194" s="898">
        <v>3750</v>
      </c>
      <c r="I194" s="694">
        <v>0</v>
      </c>
      <c r="J194" s="694">
        <v>0</v>
      </c>
    </row>
    <row r="195" spans="1:10">
      <c r="A195" s="698" t="s">
        <v>188</v>
      </c>
      <c r="B195" s="694">
        <v>3</v>
      </c>
      <c r="C195" s="694">
        <v>1</v>
      </c>
      <c r="D195" s="694">
        <v>2</v>
      </c>
      <c r="E195" s="53">
        <v>0</v>
      </c>
      <c r="F195" s="679">
        <v>0</v>
      </c>
      <c r="G195" s="898">
        <v>2</v>
      </c>
      <c r="H195" s="898">
        <v>3872</v>
      </c>
      <c r="I195" s="694">
        <v>0</v>
      </c>
      <c r="J195" s="694">
        <v>0</v>
      </c>
    </row>
    <row r="196" spans="1:10">
      <c r="A196" s="698" t="s">
        <v>189</v>
      </c>
      <c r="B196" s="694">
        <v>1</v>
      </c>
      <c r="C196" s="694">
        <v>1</v>
      </c>
      <c r="D196" s="694">
        <v>1</v>
      </c>
      <c r="E196" s="53">
        <v>0</v>
      </c>
      <c r="F196" s="679">
        <v>0</v>
      </c>
      <c r="G196" s="898">
        <v>1</v>
      </c>
      <c r="H196" s="898">
        <v>2087</v>
      </c>
      <c r="I196" s="694">
        <v>0</v>
      </c>
      <c r="J196" s="694">
        <v>0</v>
      </c>
    </row>
    <row r="197" spans="1:10">
      <c r="A197" s="698" t="s">
        <v>190</v>
      </c>
      <c r="B197" s="694">
        <v>7</v>
      </c>
      <c r="C197" s="694">
        <v>5</v>
      </c>
      <c r="D197" s="694">
        <v>1</v>
      </c>
      <c r="E197" s="53">
        <v>2</v>
      </c>
      <c r="F197" s="679">
        <v>2</v>
      </c>
      <c r="G197" s="898">
        <v>4</v>
      </c>
      <c r="H197" s="898">
        <v>2678</v>
      </c>
      <c r="I197" s="694">
        <v>0</v>
      </c>
      <c r="J197" s="694">
        <v>0</v>
      </c>
    </row>
    <row r="198" spans="1:10">
      <c r="A198" s="698" t="s">
        <v>191</v>
      </c>
      <c r="B198" s="694">
        <v>2</v>
      </c>
      <c r="C198" s="694">
        <v>1</v>
      </c>
      <c r="D198" s="694">
        <v>0</v>
      </c>
      <c r="E198" s="53">
        <v>1</v>
      </c>
      <c r="F198" s="679">
        <v>1</v>
      </c>
      <c r="G198" s="898">
        <v>1.5</v>
      </c>
      <c r="H198" s="898">
        <v>2212</v>
      </c>
      <c r="I198" s="694">
        <v>0</v>
      </c>
      <c r="J198" s="694">
        <v>0</v>
      </c>
    </row>
    <row r="199" spans="1:10">
      <c r="A199" s="698" t="s">
        <v>192</v>
      </c>
      <c r="B199" s="694">
        <v>6</v>
      </c>
      <c r="C199" s="694">
        <v>5</v>
      </c>
      <c r="D199" s="694">
        <v>1</v>
      </c>
      <c r="E199" s="53">
        <v>2</v>
      </c>
      <c r="F199" s="679">
        <v>2</v>
      </c>
      <c r="G199" s="898">
        <v>3.25</v>
      </c>
      <c r="H199" s="898">
        <v>1800</v>
      </c>
      <c r="I199" s="694">
        <v>0</v>
      </c>
      <c r="J199" s="694">
        <v>0</v>
      </c>
    </row>
    <row r="200" spans="1:10">
      <c r="A200" s="698" t="s">
        <v>193</v>
      </c>
      <c r="B200" s="694">
        <v>4</v>
      </c>
      <c r="C200" s="694">
        <v>4</v>
      </c>
      <c r="D200" s="694">
        <v>3</v>
      </c>
      <c r="E200" s="53">
        <v>0</v>
      </c>
      <c r="F200" s="679">
        <v>1</v>
      </c>
      <c r="G200" s="898">
        <v>3.5</v>
      </c>
      <c r="H200" s="898">
        <v>2077</v>
      </c>
      <c r="I200" s="694">
        <v>0</v>
      </c>
      <c r="J200" s="694">
        <v>0</v>
      </c>
    </row>
    <row r="201" spans="1:10">
      <c r="A201" s="698" t="s">
        <v>194</v>
      </c>
      <c r="B201" s="694">
        <v>5</v>
      </c>
      <c r="C201" s="694">
        <v>5</v>
      </c>
      <c r="D201" s="694">
        <v>3</v>
      </c>
      <c r="E201" s="53">
        <v>1</v>
      </c>
      <c r="F201" s="679">
        <v>1</v>
      </c>
      <c r="G201" s="898">
        <v>3.5</v>
      </c>
      <c r="H201" s="898">
        <v>2562</v>
      </c>
      <c r="I201" s="694">
        <v>0</v>
      </c>
      <c r="J201" s="694">
        <v>0</v>
      </c>
    </row>
    <row r="202" spans="1:10">
      <c r="A202" s="698" t="s">
        <v>195</v>
      </c>
      <c r="B202" s="694">
        <v>33</v>
      </c>
      <c r="C202" s="694">
        <v>19</v>
      </c>
      <c r="D202" s="694">
        <v>7</v>
      </c>
      <c r="E202" s="53">
        <v>11</v>
      </c>
      <c r="F202" s="679">
        <v>1</v>
      </c>
      <c r="G202" s="898">
        <v>19</v>
      </c>
      <c r="H202" s="898">
        <v>3314</v>
      </c>
      <c r="I202" s="694">
        <v>0</v>
      </c>
      <c r="J202" s="694">
        <v>0</v>
      </c>
    </row>
    <row r="203" spans="1:10">
      <c r="A203" s="698" t="s">
        <v>196</v>
      </c>
      <c r="B203" s="694">
        <v>4</v>
      </c>
      <c r="C203" s="694">
        <v>3</v>
      </c>
      <c r="D203" s="694">
        <v>2</v>
      </c>
      <c r="E203" s="53">
        <v>0</v>
      </c>
      <c r="F203" s="679">
        <v>1</v>
      </c>
      <c r="G203" s="898">
        <v>2.75</v>
      </c>
      <c r="H203" s="898">
        <v>2300</v>
      </c>
      <c r="I203" s="694">
        <v>1</v>
      </c>
      <c r="J203" s="694">
        <v>1</v>
      </c>
    </row>
    <row r="204" spans="1:10">
      <c r="A204" s="698" t="s">
        <v>197</v>
      </c>
      <c r="B204" s="694">
        <v>73</v>
      </c>
      <c r="C204" s="694">
        <v>51</v>
      </c>
      <c r="D204" s="694">
        <v>22</v>
      </c>
      <c r="E204" s="53">
        <v>19</v>
      </c>
      <c r="F204" s="679">
        <v>12</v>
      </c>
      <c r="G204" s="898">
        <f>SUM(G192:G203)</f>
        <v>46.75</v>
      </c>
      <c r="H204" s="898">
        <f>AVERAGE(H192:H203)</f>
        <v>2541.8333333333335</v>
      </c>
      <c r="I204" s="694">
        <v>1</v>
      </c>
      <c r="J204" s="694">
        <v>1</v>
      </c>
    </row>
    <row r="205" spans="1:10">
      <c r="A205" s="737"/>
      <c r="B205" s="738"/>
      <c r="C205" s="738"/>
      <c r="D205" s="738"/>
      <c r="E205" s="738"/>
      <c r="F205" s="738"/>
      <c r="G205" s="738"/>
      <c r="H205" s="738"/>
      <c r="I205" s="738"/>
      <c r="J205" s="739"/>
    </row>
    <row r="206" spans="1:10">
      <c r="A206" s="698" t="s">
        <v>198</v>
      </c>
      <c r="B206" s="53">
        <v>3</v>
      </c>
      <c r="C206" s="53">
        <v>3</v>
      </c>
      <c r="D206" s="53">
        <v>2</v>
      </c>
      <c r="E206" s="53">
        <v>0</v>
      </c>
      <c r="F206" s="53">
        <v>1</v>
      </c>
      <c r="G206" s="900">
        <v>3</v>
      </c>
      <c r="H206" s="900">
        <v>2970</v>
      </c>
      <c r="I206" s="51">
        <v>0</v>
      </c>
      <c r="J206" s="51">
        <v>0</v>
      </c>
    </row>
    <row r="207" spans="1:10">
      <c r="A207" s="698" t="s">
        <v>199</v>
      </c>
      <c r="B207" s="53">
        <v>2</v>
      </c>
      <c r="C207" s="53">
        <v>2</v>
      </c>
      <c r="D207" s="53">
        <v>0</v>
      </c>
      <c r="E207" s="53">
        <v>1</v>
      </c>
      <c r="F207" s="53">
        <v>1</v>
      </c>
      <c r="G207" s="900">
        <v>2</v>
      </c>
      <c r="H207" s="900">
        <v>2460</v>
      </c>
      <c r="I207" s="51">
        <v>0</v>
      </c>
      <c r="J207" s="51">
        <v>0</v>
      </c>
    </row>
    <row r="208" spans="1:10">
      <c r="A208" s="698" t="s">
        <v>200</v>
      </c>
      <c r="B208" s="53">
        <v>6</v>
      </c>
      <c r="C208" s="53">
        <v>6</v>
      </c>
      <c r="D208" s="53">
        <v>2</v>
      </c>
      <c r="E208" s="53">
        <v>1</v>
      </c>
      <c r="F208" s="53">
        <v>3</v>
      </c>
      <c r="G208" s="900">
        <v>4.5</v>
      </c>
      <c r="H208" s="900">
        <v>2911</v>
      </c>
      <c r="I208" s="51">
        <v>0</v>
      </c>
      <c r="J208" s="51">
        <v>0</v>
      </c>
    </row>
    <row r="209" spans="1:10">
      <c r="A209" s="698" t="s">
        <v>201</v>
      </c>
      <c r="B209" s="53">
        <v>2</v>
      </c>
      <c r="C209" s="53">
        <v>2</v>
      </c>
      <c r="D209" s="53">
        <v>1</v>
      </c>
      <c r="E209" s="53">
        <v>0</v>
      </c>
      <c r="F209" s="53">
        <v>1</v>
      </c>
      <c r="G209" s="900">
        <v>1.5</v>
      </c>
      <c r="H209" s="900">
        <v>2557</v>
      </c>
      <c r="I209" s="51">
        <v>0</v>
      </c>
      <c r="J209" s="51">
        <v>0</v>
      </c>
    </row>
    <row r="210" spans="1:10">
      <c r="A210" s="698" t="s">
        <v>202</v>
      </c>
      <c r="B210" s="53">
        <v>3</v>
      </c>
      <c r="C210" s="53">
        <v>3</v>
      </c>
      <c r="D210" s="53">
        <v>0</v>
      </c>
      <c r="E210" s="53">
        <v>1</v>
      </c>
      <c r="F210" s="53">
        <v>2</v>
      </c>
      <c r="G210" s="898">
        <v>3</v>
      </c>
      <c r="H210" s="900">
        <v>2429</v>
      </c>
      <c r="I210" s="668">
        <v>0</v>
      </c>
      <c r="J210" s="668">
        <v>0</v>
      </c>
    </row>
    <row r="211" spans="1:10">
      <c r="A211" s="698" t="s">
        <v>203</v>
      </c>
      <c r="B211" s="53">
        <v>4</v>
      </c>
      <c r="C211" s="53">
        <v>4</v>
      </c>
      <c r="D211" s="53">
        <v>1</v>
      </c>
      <c r="E211" s="53">
        <v>3</v>
      </c>
      <c r="F211" s="53">
        <v>0</v>
      </c>
      <c r="G211" s="900">
        <v>2.75</v>
      </c>
      <c r="H211" s="900">
        <v>2306</v>
      </c>
      <c r="I211" s="668">
        <v>0</v>
      </c>
      <c r="J211" s="668">
        <v>0</v>
      </c>
    </row>
    <row r="212" spans="1:10">
      <c r="A212" s="698" t="s">
        <v>204</v>
      </c>
      <c r="B212" s="694">
        <v>1</v>
      </c>
      <c r="C212" s="694">
        <v>1</v>
      </c>
      <c r="D212" s="694">
        <v>0</v>
      </c>
      <c r="E212" s="694">
        <v>0</v>
      </c>
      <c r="F212" s="694">
        <v>1</v>
      </c>
      <c r="G212" s="898">
        <v>1</v>
      </c>
      <c r="H212" s="898">
        <v>2088</v>
      </c>
      <c r="I212" s="51">
        <v>0</v>
      </c>
      <c r="J212" s="51">
        <v>0</v>
      </c>
    </row>
    <row r="213" spans="1:10">
      <c r="A213" s="698" t="s">
        <v>205</v>
      </c>
      <c r="B213" s="51">
        <v>11</v>
      </c>
      <c r="C213" s="51">
        <v>10</v>
      </c>
      <c r="D213" s="53">
        <v>6</v>
      </c>
      <c r="E213" s="53">
        <v>1</v>
      </c>
      <c r="F213" s="53">
        <v>3</v>
      </c>
      <c r="G213" s="900">
        <v>9.5</v>
      </c>
      <c r="H213" s="900">
        <v>2430</v>
      </c>
      <c r="I213" s="51">
        <v>1</v>
      </c>
      <c r="J213" s="51">
        <v>1</v>
      </c>
    </row>
    <row r="214" spans="1:10">
      <c r="A214" s="698" t="s">
        <v>206</v>
      </c>
      <c r="B214" s="694">
        <f>SUM(B206:B213)</f>
        <v>32</v>
      </c>
      <c r="C214" s="694">
        <f t="shared" ref="C214:J214" si="3">SUM(C206:C213)</f>
        <v>31</v>
      </c>
      <c r="D214" s="694">
        <f t="shared" si="3"/>
        <v>12</v>
      </c>
      <c r="E214" s="694">
        <f t="shared" si="3"/>
        <v>7</v>
      </c>
      <c r="F214" s="694">
        <f t="shared" si="3"/>
        <v>12</v>
      </c>
      <c r="G214" s="898">
        <f>SUM(G206:G213)</f>
        <v>27.25</v>
      </c>
      <c r="H214" s="898">
        <f>AVERAGE(H206:H213)</f>
        <v>2518.875</v>
      </c>
      <c r="I214" s="694">
        <f t="shared" si="3"/>
        <v>1</v>
      </c>
      <c r="J214" s="694">
        <f t="shared" si="3"/>
        <v>1</v>
      </c>
    </row>
    <row r="215" spans="1:10">
      <c r="A215" s="737"/>
      <c r="B215" s="738"/>
      <c r="C215" s="738"/>
      <c r="D215" s="738"/>
      <c r="E215" s="738"/>
      <c r="F215" s="738"/>
      <c r="G215" s="738"/>
      <c r="H215" s="738"/>
      <c r="I215" s="738"/>
      <c r="J215" s="739"/>
    </row>
    <row r="216" spans="1:10">
      <c r="A216" s="698" t="s">
        <v>207</v>
      </c>
      <c r="B216" s="51">
        <v>2</v>
      </c>
      <c r="C216" s="51">
        <v>2</v>
      </c>
      <c r="D216" s="51">
        <v>0</v>
      </c>
      <c r="E216" s="53">
        <v>0</v>
      </c>
      <c r="F216" s="679">
        <v>2</v>
      </c>
      <c r="G216" s="898">
        <v>1.5</v>
      </c>
      <c r="H216" s="898">
        <v>2043.76</v>
      </c>
      <c r="I216" s="694">
        <v>0</v>
      </c>
      <c r="J216" s="694">
        <v>0</v>
      </c>
    </row>
    <row r="217" spans="1:10">
      <c r="A217" s="698" t="s">
        <v>208</v>
      </c>
      <c r="B217" s="51">
        <v>2</v>
      </c>
      <c r="C217" s="51">
        <v>2</v>
      </c>
      <c r="D217" s="51">
        <v>1</v>
      </c>
      <c r="E217" s="53">
        <v>0</v>
      </c>
      <c r="F217" s="679">
        <v>1</v>
      </c>
      <c r="G217" s="898">
        <v>1.75</v>
      </c>
      <c r="H217" s="898">
        <v>2330</v>
      </c>
      <c r="I217" s="694">
        <v>0</v>
      </c>
      <c r="J217" s="694">
        <v>0</v>
      </c>
    </row>
    <row r="218" spans="1:10">
      <c r="A218" s="698" t="s">
        <v>209</v>
      </c>
      <c r="B218" s="692">
        <v>4</v>
      </c>
      <c r="C218" s="51">
        <v>4</v>
      </c>
      <c r="D218" s="51">
        <v>0</v>
      </c>
      <c r="E218" s="53">
        <v>3</v>
      </c>
      <c r="F218" s="679">
        <v>1</v>
      </c>
      <c r="G218" s="898">
        <v>3.25</v>
      </c>
      <c r="H218" s="898">
        <v>2072</v>
      </c>
      <c r="I218" s="694">
        <v>0</v>
      </c>
      <c r="J218" s="694">
        <v>0</v>
      </c>
    </row>
    <row r="219" spans="1:10">
      <c r="A219" s="698" t="s">
        <v>210</v>
      </c>
      <c r="B219" s="693">
        <v>1</v>
      </c>
      <c r="C219" s="693">
        <v>1</v>
      </c>
      <c r="D219" s="693">
        <v>1</v>
      </c>
      <c r="E219" s="53">
        <v>0</v>
      </c>
      <c r="F219" s="679">
        <v>0</v>
      </c>
      <c r="G219" s="898">
        <v>1</v>
      </c>
      <c r="H219" s="898">
        <v>2281.17</v>
      </c>
      <c r="I219" s="694">
        <v>0</v>
      </c>
      <c r="J219" s="694">
        <v>0</v>
      </c>
    </row>
    <row r="220" spans="1:10">
      <c r="A220" s="698" t="s">
        <v>211</v>
      </c>
      <c r="B220" s="51">
        <v>10</v>
      </c>
      <c r="C220" s="51">
        <v>7</v>
      </c>
      <c r="D220" s="51">
        <v>3</v>
      </c>
      <c r="E220" s="53">
        <v>3</v>
      </c>
      <c r="F220" s="679">
        <v>1</v>
      </c>
      <c r="G220" s="898">
        <v>6</v>
      </c>
      <c r="H220" s="898">
        <v>2169.61</v>
      </c>
      <c r="I220" s="694">
        <v>0</v>
      </c>
      <c r="J220" s="694">
        <v>0</v>
      </c>
    </row>
    <row r="221" spans="1:10">
      <c r="A221" s="698" t="s">
        <v>212</v>
      </c>
      <c r="B221" s="51">
        <v>11</v>
      </c>
      <c r="C221" s="51">
        <v>6</v>
      </c>
      <c r="D221" s="51">
        <v>2</v>
      </c>
      <c r="E221" s="53">
        <v>4</v>
      </c>
      <c r="F221" s="679">
        <v>0</v>
      </c>
      <c r="G221" s="898">
        <v>6</v>
      </c>
      <c r="H221" s="898">
        <v>2099</v>
      </c>
      <c r="I221" s="694">
        <v>0</v>
      </c>
      <c r="J221" s="694">
        <v>0</v>
      </c>
    </row>
    <row r="222" spans="1:10">
      <c r="A222" s="698" t="s">
        <v>213</v>
      </c>
      <c r="B222" s="51">
        <v>1</v>
      </c>
      <c r="C222" s="51">
        <v>1</v>
      </c>
      <c r="D222" s="51">
        <v>1</v>
      </c>
      <c r="E222" s="53">
        <v>0</v>
      </c>
      <c r="F222" s="679">
        <v>0</v>
      </c>
      <c r="G222" s="898">
        <v>0.5</v>
      </c>
      <c r="H222" s="898">
        <v>1700</v>
      </c>
      <c r="I222" s="694">
        <v>0</v>
      </c>
      <c r="J222" s="694">
        <v>0</v>
      </c>
    </row>
    <row r="223" spans="1:10">
      <c r="A223" s="698" t="s">
        <v>214</v>
      </c>
      <c r="B223" s="51">
        <v>31</v>
      </c>
      <c r="C223" s="51">
        <v>23</v>
      </c>
      <c r="D223" s="51">
        <v>8</v>
      </c>
      <c r="E223" s="53">
        <v>10</v>
      </c>
      <c r="F223" s="679">
        <v>5</v>
      </c>
      <c r="G223" s="898">
        <f>SUM(G216:G222)</f>
        <v>20</v>
      </c>
      <c r="H223" s="898">
        <v>2100</v>
      </c>
      <c r="I223" s="694">
        <v>0</v>
      </c>
      <c r="J223" s="694">
        <v>0</v>
      </c>
    </row>
    <row r="224" spans="1:10">
      <c r="A224" s="737"/>
      <c r="B224" s="738"/>
      <c r="C224" s="738"/>
      <c r="D224" s="738"/>
      <c r="E224" s="738"/>
      <c r="F224" s="738"/>
      <c r="G224" s="738"/>
      <c r="H224" s="738"/>
      <c r="I224" s="738"/>
      <c r="J224" s="739"/>
    </row>
    <row r="225" spans="1:10">
      <c r="A225" s="698" t="s">
        <v>215</v>
      </c>
      <c r="B225" s="694">
        <v>4</v>
      </c>
      <c r="C225" s="694">
        <v>3</v>
      </c>
      <c r="D225" s="694">
        <v>0</v>
      </c>
      <c r="E225" s="53">
        <v>2</v>
      </c>
      <c r="F225" s="679">
        <v>1</v>
      </c>
      <c r="G225" s="898">
        <v>2</v>
      </c>
      <c r="H225" s="898">
        <v>2927.6</v>
      </c>
      <c r="I225" s="694">
        <v>0</v>
      </c>
      <c r="J225" s="694">
        <v>0</v>
      </c>
    </row>
    <row r="226" spans="1:10">
      <c r="A226" s="698" t="s">
        <v>216</v>
      </c>
      <c r="B226" s="694">
        <v>2</v>
      </c>
      <c r="C226" s="694">
        <v>1</v>
      </c>
      <c r="D226" s="694">
        <v>0</v>
      </c>
      <c r="E226" s="53">
        <v>0</v>
      </c>
      <c r="F226" s="679">
        <v>1</v>
      </c>
      <c r="G226" s="898">
        <v>1</v>
      </c>
      <c r="H226" s="898">
        <v>2987</v>
      </c>
      <c r="I226" s="694">
        <v>0</v>
      </c>
      <c r="J226" s="694">
        <v>0</v>
      </c>
    </row>
    <row r="227" spans="1:10">
      <c r="A227" s="698" t="s">
        <v>217</v>
      </c>
      <c r="B227" s="694">
        <v>3</v>
      </c>
      <c r="C227" s="694">
        <v>3</v>
      </c>
      <c r="D227" s="694">
        <v>1</v>
      </c>
      <c r="E227" s="53">
        <v>2</v>
      </c>
      <c r="F227" s="679">
        <v>0</v>
      </c>
      <c r="G227" s="898">
        <v>2.5</v>
      </c>
      <c r="H227" s="898">
        <v>3182.4</v>
      </c>
      <c r="I227" s="694">
        <v>0</v>
      </c>
      <c r="J227" s="694">
        <v>0</v>
      </c>
    </row>
    <row r="228" spans="1:10">
      <c r="A228" s="698" t="s">
        <v>218</v>
      </c>
      <c r="B228" s="694">
        <v>7</v>
      </c>
      <c r="C228" s="694">
        <v>5</v>
      </c>
      <c r="D228" s="694">
        <v>3</v>
      </c>
      <c r="E228" s="53">
        <v>0</v>
      </c>
      <c r="F228" s="679">
        <v>2</v>
      </c>
      <c r="G228" s="898">
        <v>5</v>
      </c>
      <c r="H228" s="898">
        <v>1812</v>
      </c>
      <c r="I228" s="694">
        <v>0</v>
      </c>
      <c r="J228" s="694">
        <v>0</v>
      </c>
    </row>
    <row r="229" spans="1:10">
      <c r="A229" s="698" t="s">
        <v>219</v>
      </c>
      <c r="B229" s="694">
        <v>21</v>
      </c>
      <c r="C229" s="694">
        <v>18</v>
      </c>
      <c r="D229" s="694">
        <v>13</v>
      </c>
      <c r="E229" s="53">
        <v>3</v>
      </c>
      <c r="F229" s="679">
        <v>2</v>
      </c>
      <c r="G229" s="898">
        <v>16.5</v>
      </c>
      <c r="H229" s="898">
        <v>2320.5</v>
      </c>
      <c r="I229" s="694">
        <v>1</v>
      </c>
      <c r="J229" s="694">
        <v>1</v>
      </c>
    </row>
    <row r="230" spans="1:10">
      <c r="A230" s="700" t="s">
        <v>220</v>
      </c>
      <c r="B230" s="694">
        <v>37</v>
      </c>
      <c r="C230" s="694">
        <v>30</v>
      </c>
      <c r="D230" s="694">
        <v>17</v>
      </c>
      <c r="E230" s="53">
        <v>7</v>
      </c>
      <c r="F230" s="679">
        <v>6</v>
      </c>
      <c r="G230" s="898">
        <f>SUM(G225:G229)</f>
        <v>27</v>
      </c>
      <c r="H230" s="898">
        <v>2645.9</v>
      </c>
      <c r="I230" s="694">
        <v>1</v>
      </c>
      <c r="J230" s="694">
        <v>1</v>
      </c>
    </row>
    <row r="231" spans="1:10">
      <c r="A231" s="737"/>
      <c r="B231" s="738"/>
      <c r="C231" s="738"/>
      <c r="D231" s="738"/>
      <c r="E231" s="738"/>
      <c r="F231" s="738"/>
      <c r="G231" s="738"/>
      <c r="H231" s="738"/>
      <c r="I231" s="738"/>
      <c r="J231" s="739"/>
    </row>
    <row r="232" spans="1:10">
      <c r="A232" s="698" t="s">
        <v>221</v>
      </c>
      <c r="B232" s="694">
        <v>1</v>
      </c>
      <c r="C232" s="694">
        <v>1</v>
      </c>
      <c r="D232" s="694">
        <v>1</v>
      </c>
      <c r="E232" s="53">
        <v>0</v>
      </c>
      <c r="F232" s="679">
        <v>0</v>
      </c>
      <c r="G232" s="898">
        <v>1</v>
      </c>
      <c r="H232" s="898">
        <v>2758</v>
      </c>
      <c r="I232" s="694">
        <v>0</v>
      </c>
      <c r="J232" s="694">
        <v>0</v>
      </c>
    </row>
    <row r="233" spans="1:10">
      <c r="A233" s="698" t="s">
        <v>222</v>
      </c>
      <c r="B233" s="694">
        <v>1</v>
      </c>
      <c r="C233" s="694">
        <v>1</v>
      </c>
      <c r="D233" s="694">
        <v>1</v>
      </c>
      <c r="E233" s="53">
        <v>0</v>
      </c>
      <c r="F233" s="679">
        <v>0</v>
      </c>
      <c r="G233" s="898">
        <v>1</v>
      </c>
      <c r="H233" s="898">
        <v>3150</v>
      </c>
      <c r="I233" s="694">
        <v>0</v>
      </c>
      <c r="J233" s="694">
        <v>0</v>
      </c>
    </row>
    <row r="234" spans="1:10">
      <c r="A234" s="698" t="s">
        <v>223</v>
      </c>
      <c r="B234" s="694">
        <v>2</v>
      </c>
      <c r="C234" s="694">
        <v>2</v>
      </c>
      <c r="D234" s="694">
        <v>0</v>
      </c>
      <c r="E234" s="53">
        <v>2</v>
      </c>
      <c r="F234" s="679">
        <v>0</v>
      </c>
      <c r="G234" s="898">
        <v>1.5</v>
      </c>
      <c r="H234" s="898">
        <v>2518</v>
      </c>
      <c r="I234" s="694">
        <v>0</v>
      </c>
      <c r="J234" s="694">
        <v>0</v>
      </c>
    </row>
    <row r="235" spans="1:10">
      <c r="A235" s="698" t="s">
        <v>398</v>
      </c>
      <c r="B235" s="694">
        <v>2</v>
      </c>
      <c r="C235" s="694">
        <v>2</v>
      </c>
      <c r="D235" s="694">
        <v>0</v>
      </c>
      <c r="E235" s="53">
        <v>2</v>
      </c>
      <c r="F235" s="679">
        <v>0</v>
      </c>
      <c r="G235" s="898">
        <v>2</v>
      </c>
      <c r="H235" s="898">
        <v>2810</v>
      </c>
      <c r="I235" s="694">
        <v>0</v>
      </c>
      <c r="J235" s="694">
        <v>0</v>
      </c>
    </row>
    <row r="236" spans="1:10">
      <c r="A236" s="698" t="s">
        <v>224</v>
      </c>
      <c r="B236" s="694">
        <v>2</v>
      </c>
      <c r="C236" s="694">
        <v>2</v>
      </c>
      <c r="D236" s="694">
        <v>0</v>
      </c>
      <c r="E236" s="53">
        <v>2</v>
      </c>
      <c r="F236" s="679">
        <v>0</v>
      </c>
      <c r="G236" s="898">
        <v>1.5</v>
      </c>
      <c r="H236" s="898">
        <v>2832</v>
      </c>
      <c r="I236" s="694">
        <v>0</v>
      </c>
      <c r="J236" s="694">
        <v>0</v>
      </c>
    </row>
    <row r="237" spans="1:10">
      <c r="A237" s="698" t="s">
        <v>225</v>
      </c>
      <c r="B237" s="694">
        <v>3</v>
      </c>
      <c r="C237" s="694">
        <v>3</v>
      </c>
      <c r="D237" s="694">
        <v>0</v>
      </c>
      <c r="E237" s="53">
        <v>3</v>
      </c>
      <c r="F237" s="679">
        <v>0</v>
      </c>
      <c r="G237" s="898">
        <v>2.5</v>
      </c>
      <c r="H237" s="898">
        <v>2465</v>
      </c>
      <c r="I237" s="694">
        <v>0</v>
      </c>
      <c r="J237" s="694">
        <v>0</v>
      </c>
    </row>
    <row r="238" spans="1:10">
      <c r="A238" s="698" t="s">
        <v>226</v>
      </c>
      <c r="B238" s="694">
        <v>1</v>
      </c>
      <c r="C238" s="694">
        <v>1</v>
      </c>
      <c r="D238" s="694">
        <v>0</v>
      </c>
      <c r="E238" s="53">
        <v>1</v>
      </c>
      <c r="F238" s="679">
        <v>0</v>
      </c>
      <c r="G238" s="898">
        <v>1</v>
      </c>
      <c r="H238" s="898">
        <v>3030</v>
      </c>
      <c r="I238" s="694">
        <v>0</v>
      </c>
      <c r="J238" s="694">
        <v>0</v>
      </c>
    </row>
    <row r="239" spans="1:10">
      <c r="A239" s="698" t="s">
        <v>227</v>
      </c>
      <c r="B239" s="694">
        <v>2</v>
      </c>
      <c r="C239" s="694">
        <v>2</v>
      </c>
      <c r="D239" s="694">
        <v>0</v>
      </c>
      <c r="E239" s="53">
        <v>2</v>
      </c>
      <c r="F239" s="679">
        <v>0</v>
      </c>
      <c r="G239" s="898">
        <v>2</v>
      </c>
      <c r="H239" s="898">
        <v>2760</v>
      </c>
      <c r="I239" s="694">
        <v>0</v>
      </c>
      <c r="J239" s="694">
        <v>0</v>
      </c>
    </row>
    <row r="240" spans="1:10">
      <c r="A240" s="698" t="s">
        <v>228</v>
      </c>
      <c r="B240" s="694">
        <v>3</v>
      </c>
      <c r="C240" s="694">
        <v>3</v>
      </c>
      <c r="D240" s="694">
        <v>1</v>
      </c>
      <c r="E240" s="53">
        <v>2</v>
      </c>
      <c r="F240" s="679">
        <v>0</v>
      </c>
      <c r="G240" s="898">
        <v>3</v>
      </c>
      <c r="H240" s="898">
        <v>2888</v>
      </c>
      <c r="I240" s="694">
        <v>0</v>
      </c>
      <c r="J240" s="694">
        <v>0</v>
      </c>
    </row>
    <row r="241" spans="1:10">
      <c r="A241" s="698" t="s">
        <v>229</v>
      </c>
      <c r="B241" s="694">
        <v>2</v>
      </c>
      <c r="C241" s="694">
        <v>2</v>
      </c>
      <c r="D241" s="694">
        <v>0</v>
      </c>
      <c r="E241" s="53">
        <v>2</v>
      </c>
      <c r="F241" s="679">
        <v>0</v>
      </c>
      <c r="G241" s="898">
        <v>1.5</v>
      </c>
      <c r="H241" s="898">
        <v>2634</v>
      </c>
      <c r="I241" s="694">
        <v>0</v>
      </c>
      <c r="J241" s="694">
        <v>0</v>
      </c>
    </row>
    <row r="242" spans="1:10">
      <c r="A242" s="698" t="s">
        <v>230</v>
      </c>
      <c r="B242" s="694">
        <v>2</v>
      </c>
      <c r="C242" s="694">
        <v>2</v>
      </c>
      <c r="D242" s="694">
        <v>1</v>
      </c>
      <c r="E242" s="53">
        <v>0</v>
      </c>
      <c r="F242" s="679">
        <v>1</v>
      </c>
      <c r="G242" s="898">
        <v>1.5</v>
      </c>
      <c r="H242" s="898">
        <v>1925</v>
      </c>
      <c r="I242" s="694">
        <v>0</v>
      </c>
      <c r="J242" s="694">
        <v>0</v>
      </c>
    </row>
    <row r="243" spans="1:10">
      <c r="A243" s="698" t="s">
        <v>231</v>
      </c>
      <c r="B243" s="694">
        <v>2</v>
      </c>
      <c r="C243" s="694">
        <v>2</v>
      </c>
      <c r="D243" s="694">
        <v>0</v>
      </c>
      <c r="E243" s="53">
        <v>2</v>
      </c>
      <c r="F243" s="679">
        <v>0</v>
      </c>
      <c r="G243" s="898">
        <v>2</v>
      </c>
      <c r="H243" s="898">
        <v>2490</v>
      </c>
      <c r="I243" s="694">
        <v>0</v>
      </c>
      <c r="J243" s="694">
        <v>0</v>
      </c>
    </row>
    <row r="244" spans="1:10">
      <c r="A244" s="698" t="s">
        <v>232</v>
      </c>
      <c r="B244" s="694">
        <v>10</v>
      </c>
      <c r="C244" s="694">
        <v>10</v>
      </c>
      <c r="D244" s="694">
        <v>3</v>
      </c>
      <c r="E244" s="53">
        <v>7</v>
      </c>
      <c r="F244" s="679">
        <v>0</v>
      </c>
      <c r="G244" s="898">
        <v>10</v>
      </c>
      <c r="H244" s="898">
        <v>2633</v>
      </c>
      <c r="I244" s="694">
        <v>1</v>
      </c>
      <c r="J244" s="694">
        <v>1</v>
      </c>
    </row>
    <row r="245" spans="1:10">
      <c r="A245" s="698" t="s">
        <v>233</v>
      </c>
      <c r="B245" s="694">
        <v>33</v>
      </c>
      <c r="C245" s="694">
        <v>33</v>
      </c>
      <c r="D245" s="694">
        <v>7</v>
      </c>
      <c r="E245" s="53">
        <v>25</v>
      </c>
      <c r="F245" s="679">
        <v>1</v>
      </c>
      <c r="G245" s="898">
        <f>SUM(G232:G244)</f>
        <v>30.5</v>
      </c>
      <c r="H245" s="898">
        <f>AVERAGE(H232:H244)</f>
        <v>2684.0769230769229</v>
      </c>
      <c r="I245" s="694">
        <v>1</v>
      </c>
      <c r="J245" s="694">
        <v>1</v>
      </c>
    </row>
    <row r="246" spans="1:10">
      <c r="A246" s="737"/>
      <c r="B246" s="738"/>
      <c r="C246" s="738"/>
      <c r="D246" s="738"/>
      <c r="E246" s="738"/>
      <c r="F246" s="738"/>
      <c r="G246" s="738"/>
      <c r="H246" s="738"/>
      <c r="I246" s="738"/>
      <c r="J246" s="739"/>
    </row>
    <row r="247" spans="1:10">
      <c r="A247" s="698" t="s">
        <v>234</v>
      </c>
      <c r="B247" s="694">
        <v>1</v>
      </c>
      <c r="C247" s="694">
        <v>1</v>
      </c>
      <c r="D247" s="694">
        <v>0</v>
      </c>
      <c r="E247" s="53">
        <v>1</v>
      </c>
      <c r="F247" s="679">
        <v>0</v>
      </c>
      <c r="G247" s="898">
        <v>1</v>
      </c>
      <c r="H247" s="898">
        <v>2405</v>
      </c>
      <c r="I247" s="694">
        <v>0</v>
      </c>
      <c r="J247" s="694">
        <v>0</v>
      </c>
    </row>
    <row r="248" spans="1:10">
      <c r="A248" s="698" t="s">
        <v>235</v>
      </c>
      <c r="B248" s="694">
        <v>2</v>
      </c>
      <c r="C248" s="694">
        <v>2</v>
      </c>
      <c r="D248" s="694">
        <v>1</v>
      </c>
      <c r="E248" s="53">
        <v>1</v>
      </c>
      <c r="F248" s="679">
        <v>0</v>
      </c>
      <c r="G248" s="898">
        <v>1</v>
      </c>
      <c r="H248" s="898">
        <v>2452</v>
      </c>
      <c r="I248" s="694">
        <v>0</v>
      </c>
      <c r="J248" s="694">
        <v>0</v>
      </c>
    </row>
    <row r="249" spans="1:10">
      <c r="A249" s="698" t="s">
        <v>236</v>
      </c>
      <c r="B249" s="694">
        <v>4</v>
      </c>
      <c r="C249" s="694">
        <v>4</v>
      </c>
      <c r="D249" s="694">
        <v>0</v>
      </c>
      <c r="E249" s="53">
        <v>1</v>
      </c>
      <c r="F249" s="679">
        <v>3</v>
      </c>
      <c r="G249" s="898">
        <v>2</v>
      </c>
      <c r="H249" s="898">
        <v>2336</v>
      </c>
      <c r="I249" s="694">
        <v>0</v>
      </c>
      <c r="J249" s="694">
        <v>0</v>
      </c>
    </row>
    <row r="250" spans="1:10">
      <c r="A250" s="698" t="s">
        <v>237</v>
      </c>
      <c r="B250" s="694">
        <v>3</v>
      </c>
      <c r="C250" s="694">
        <v>3</v>
      </c>
      <c r="D250" s="694">
        <v>0</v>
      </c>
      <c r="E250" s="53">
        <v>1</v>
      </c>
      <c r="F250" s="679">
        <v>2</v>
      </c>
      <c r="G250" s="898">
        <v>2</v>
      </c>
      <c r="H250" s="898">
        <v>3590</v>
      </c>
      <c r="I250" s="694">
        <v>0</v>
      </c>
      <c r="J250" s="694">
        <v>0</v>
      </c>
    </row>
    <row r="251" spans="1:10">
      <c r="A251" s="698" t="s">
        <v>238</v>
      </c>
      <c r="B251" s="694">
        <v>4</v>
      </c>
      <c r="C251" s="694">
        <v>3</v>
      </c>
      <c r="D251" s="694">
        <v>0</v>
      </c>
      <c r="E251" s="53">
        <v>2</v>
      </c>
      <c r="F251" s="679">
        <v>1</v>
      </c>
      <c r="G251" s="898">
        <v>2.4</v>
      </c>
      <c r="H251" s="898">
        <v>2400</v>
      </c>
      <c r="I251" s="694">
        <v>0</v>
      </c>
      <c r="J251" s="694">
        <v>0</v>
      </c>
    </row>
    <row r="252" spans="1:10">
      <c r="A252" s="698" t="s">
        <v>239</v>
      </c>
      <c r="B252" s="694">
        <v>1</v>
      </c>
      <c r="C252" s="694">
        <v>1</v>
      </c>
      <c r="D252" s="694">
        <v>1</v>
      </c>
      <c r="E252" s="53">
        <v>0</v>
      </c>
      <c r="F252" s="679">
        <v>0</v>
      </c>
      <c r="G252" s="898">
        <v>1</v>
      </c>
      <c r="H252" s="898">
        <v>3124</v>
      </c>
      <c r="I252" s="694">
        <v>0</v>
      </c>
      <c r="J252" s="694">
        <v>0</v>
      </c>
    </row>
    <row r="253" spans="1:10">
      <c r="A253" s="698" t="s">
        <v>240</v>
      </c>
      <c r="B253" s="694">
        <v>3</v>
      </c>
      <c r="C253" s="694">
        <v>2</v>
      </c>
      <c r="D253" s="694">
        <v>0</v>
      </c>
      <c r="E253" s="53">
        <v>0</v>
      </c>
      <c r="F253" s="679">
        <v>2</v>
      </c>
      <c r="G253" s="898">
        <v>1.5</v>
      </c>
      <c r="H253" s="898">
        <v>2040</v>
      </c>
      <c r="I253" s="694">
        <v>0</v>
      </c>
      <c r="J253" s="694">
        <v>0</v>
      </c>
    </row>
    <row r="254" spans="1:10">
      <c r="A254" s="698" t="s">
        <v>241</v>
      </c>
      <c r="B254" s="694">
        <v>13</v>
      </c>
      <c r="C254" s="694">
        <v>9</v>
      </c>
      <c r="D254" s="694">
        <v>5</v>
      </c>
      <c r="E254" s="53">
        <v>4</v>
      </c>
      <c r="F254" s="679">
        <v>0</v>
      </c>
      <c r="G254" s="898">
        <v>9</v>
      </c>
      <c r="H254" s="898">
        <v>2080</v>
      </c>
      <c r="I254" s="694">
        <v>1</v>
      </c>
      <c r="J254" s="694">
        <v>1</v>
      </c>
    </row>
    <row r="255" spans="1:10">
      <c r="A255" s="698" t="s">
        <v>242</v>
      </c>
      <c r="B255" s="694">
        <v>31</v>
      </c>
      <c r="C255" s="694">
        <v>25</v>
      </c>
      <c r="D255" s="694">
        <v>7</v>
      </c>
      <c r="E255" s="53">
        <v>10</v>
      </c>
      <c r="F255" s="679">
        <v>8</v>
      </c>
      <c r="G255" s="898">
        <f>SUM(G247:G254)</f>
        <v>19.899999999999999</v>
      </c>
      <c r="H255" s="898">
        <v>2553.4</v>
      </c>
      <c r="I255" s="694">
        <v>1</v>
      </c>
      <c r="J255" s="694">
        <v>1</v>
      </c>
    </row>
    <row r="256" spans="1:10">
      <c r="A256" s="737"/>
      <c r="B256" s="738"/>
      <c r="C256" s="738"/>
      <c r="D256" s="738"/>
      <c r="E256" s="738"/>
      <c r="F256" s="738"/>
      <c r="G256" s="738"/>
      <c r="H256" s="738"/>
      <c r="I256" s="738"/>
      <c r="J256" s="739"/>
    </row>
    <row r="257" spans="1:10">
      <c r="A257" s="698" t="s">
        <v>243</v>
      </c>
      <c r="B257" s="694">
        <v>41</v>
      </c>
      <c r="C257" s="694">
        <v>39</v>
      </c>
      <c r="D257" s="694">
        <v>20</v>
      </c>
      <c r="E257" s="53">
        <v>16</v>
      </c>
      <c r="F257" s="679">
        <v>3</v>
      </c>
      <c r="G257" s="898">
        <v>39.5</v>
      </c>
      <c r="H257" s="898">
        <v>2794</v>
      </c>
      <c r="I257" s="694">
        <v>1</v>
      </c>
      <c r="J257" s="694">
        <v>1</v>
      </c>
    </row>
    <row r="258" spans="1:10">
      <c r="A258" s="737"/>
      <c r="B258" s="738"/>
      <c r="C258" s="738"/>
      <c r="D258" s="738"/>
      <c r="E258" s="738"/>
      <c r="F258" s="738"/>
      <c r="G258" s="738"/>
      <c r="H258" s="738"/>
      <c r="I258" s="738"/>
      <c r="J258" s="739"/>
    </row>
    <row r="259" spans="1:10">
      <c r="A259" s="698" t="s">
        <v>244</v>
      </c>
      <c r="B259" s="694">
        <v>2</v>
      </c>
      <c r="C259" s="694">
        <v>2</v>
      </c>
      <c r="D259" s="694">
        <v>0</v>
      </c>
      <c r="E259" s="53">
        <v>0</v>
      </c>
      <c r="F259" s="679">
        <v>0</v>
      </c>
      <c r="G259" s="898">
        <v>1.5</v>
      </c>
      <c r="H259" s="898">
        <v>2410</v>
      </c>
      <c r="I259" s="694">
        <v>0</v>
      </c>
      <c r="J259" s="694">
        <v>0</v>
      </c>
    </row>
    <row r="260" spans="1:10">
      <c r="A260" s="698" t="s">
        <v>245</v>
      </c>
      <c r="B260" s="694">
        <v>3</v>
      </c>
      <c r="C260" s="694">
        <v>3</v>
      </c>
      <c r="D260" s="694">
        <v>0</v>
      </c>
      <c r="E260" s="53">
        <v>1</v>
      </c>
      <c r="F260" s="679">
        <v>2</v>
      </c>
      <c r="G260" s="898">
        <v>2.75</v>
      </c>
      <c r="H260" s="898">
        <v>2143</v>
      </c>
      <c r="I260" s="694">
        <v>0</v>
      </c>
      <c r="J260" s="694">
        <v>0</v>
      </c>
    </row>
    <row r="261" spans="1:10">
      <c r="A261" s="698" t="s">
        <v>246</v>
      </c>
      <c r="B261" s="694">
        <v>3</v>
      </c>
      <c r="C261" s="694">
        <v>3</v>
      </c>
      <c r="D261" s="694">
        <v>0</v>
      </c>
      <c r="E261" s="53">
        <v>3</v>
      </c>
      <c r="F261" s="679">
        <v>0</v>
      </c>
      <c r="G261" s="898">
        <v>2.5</v>
      </c>
      <c r="H261" s="898">
        <v>3751</v>
      </c>
      <c r="I261" s="694">
        <v>0</v>
      </c>
      <c r="J261" s="694">
        <v>0</v>
      </c>
    </row>
    <row r="262" spans="1:10">
      <c r="A262" s="698" t="s">
        <v>247</v>
      </c>
      <c r="B262" s="694">
        <v>3</v>
      </c>
      <c r="C262" s="694">
        <v>3</v>
      </c>
      <c r="D262" s="694">
        <v>0</v>
      </c>
      <c r="E262" s="53">
        <v>1</v>
      </c>
      <c r="F262" s="679">
        <v>2</v>
      </c>
      <c r="G262" s="898">
        <v>2.5</v>
      </c>
      <c r="H262" s="898">
        <v>2191</v>
      </c>
      <c r="I262" s="694">
        <v>0</v>
      </c>
      <c r="J262" s="694">
        <v>0</v>
      </c>
    </row>
    <row r="263" spans="1:10">
      <c r="A263" s="698" t="s">
        <v>248</v>
      </c>
      <c r="B263" s="694">
        <v>2</v>
      </c>
      <c r="C263" s="694">
        <v>2</v>
      </c>
      <c r="D263" s="694">
        <v>0</v>
      </c>
      <c r="E263" s="53">
        <v>1</v>
      </c>
      <c r="F263" s="679">
        <v>1</v>
      </c>
      <c r="G263" s="898">
        <v>1.5</v>
      </c>
      <c r="H263" s="898">
        <v>3232</v>
      </c>
      <c r="I263" s="694">
        <v>0</v>
      </c>
      <c r="J263" s="694">
        <v>0</v>
      </c>
    </row>
    <row r="264" spans="1:10">
      <c r="A264" s="698" t="s">
        <v>249</v>
      </c>
      <c r="B264" s="694">
        <v>2</v>
      </c>
      <c r="C264" s="694">
        <v>2</v>
      </c>
      <c r="D264" s="694">
        <v>1</v>
      </c>
      <c r="E264" s="53">
        <v>1</v>
      </c>
      <c r="F264" s="679">
        <v>0</v>
      </c>
      <c r="G264" s="898">
        <v>2</v>
      </c>
      <c r="H264" s="898">
        <v>2586</v>
      </c>
      <c r="I264" s="694">
        <v>0</v>
      </c>
      <c r="J264" s="694">
        <v>0</v>
      </c>
    </row>
    <row r="265" spans="1:10">
      <c r="A265" s="698" t="s">
        <v>250</v>
      </c>
      <c r="B265" s="694">
        <v>3</v>
      </c>
      <c r="C265" s="694">
        <v>3</v>
      </c>
      <c r="D265" s="694">
        <v>0</v>
      </c>
      <c r="E265" s="53">
        <v>3</v>
      </c>
      <c r="F265" s="679">
        <v>0</v>
      </c>
      <c r="G265" s="898">
        <v>2.5</v>
      </c>
      <c r="H265" s="898">
        <v>2795</v>
      </c>
      <c r="I265" s="694">
        <v>0</v>
      </c>
      <c r="J265" s="694">
        <v>0</v>
      </c>
    </row>
    <row r="266" spans="1:10">
      <c r="A266" s="698" t="s">
        <v>251</v>
      </c>
      <c r="B266" s="694">
        <v>3</v>
      </c>
      <c r="C266" s="694">
        <v>3</v>
      </c>
      <c r="D266" s="694">
        <v>0</v>
      </c>
      <c r="E266" s="53">
        <v>0</v>
      </c>
      <c r="F266" s="679">
        <v>3</v>
      </c>
      <c r="G266" s="898">
        <v>2.5</v>
      </c>
      <c r="H266" s="898">
        <v>2240</v>
      </c>
      <c r="I266" s="694">
        <v>0</v>
      </c>
      <c r="J266" s="694">
        <v>0</v>
      </c>
    </row>
    <row r="267" spans="1:10">
      <c r="A267" s="698" t="s">
        <v>252</v>
      </c>
      <c r="B267" s="694">
        <v>3</v>
      </c>
      <c r="C267" s="694">
        <v>3</v>
      </c>
      <c r="D267" s="694">
        <v>0</v>
      </c>
      <c r="E267" s="53">
        <v>1</v>
      </c>
      <c r="F267" s="679">
        <v>2</v>
      </c>
      <c r="G267" s="898">
        <v>2.5</v>
      </c>
      <c r="H267" s="898">
        <v>1991</v>
      </c>
      <c r="I267" s="694">
        <v>0</v>
      </c>
      <c r="J267" s="694">
        <v>0</v>
      </c>
    </row>
    <row r="268" spans="1:10">
      <c r="A268" s="698" t="s">
        <v>253</v>
      </c>
      <c r="B268" s="694">
        <v>2</v>
      </c>
      <c r="C268" s="694">
        <v>2</v>
      </c>
      <c r="D268" s="694">
        <v>0</v>
      </c>
      <c r="E268" s="53">
        <v>1</v>
      </c>
      <c r="F268" s="679">
        <v>1</v>
      </c>
      <c r="G268" s="898">
        <v>1.25</v>
      </c>
      <c r="H268" s="898">
        <v>2324</v>
      </c>
      <c r="I268" s="694">
        <v>0</v>
      </c>
      <c r="J268" s="694">
        <v>0</v>
      </c>
    </row>
    <row r="269" spans="1:10">
      <c r="A269" s="698" t="s">
        <v>254</v>
      </c>
      <c r="B269" s="694">
        <v>4</v>
      </c>
      <c r="C269" s="694">
        <v>4</v>
      </c>
      <c r="D269" s="694">
        <v>1</v>
      </c>
      <c r="E269" s="53">
        <v>2</v>
      </c>
      <c r="F269" s="679">
        <v>1</v>
      </c>
      <c r="G269" s="898">
        <v>3.5</v>
      </c>
      <c r="H269" s="898">
        <v>1548</v>
      </c>
      <c r="I269" s="694">
        <v>0</v>
      </c>
      <c r="J269" s="694">
        <v>0</v>
      </c>
    </row>
    <row r="270" spans="1:10">
      <c r="A270" s="698" t="s">
        <v>255</v>
      </c>
      <c r="B270" s="694">
        <v>6</v>
      </c>
      <c r="C270" s="694">
        <v>6</v>
      </c>
      <c r="D270" s="694">
        <v>6</v>
      </c>
      <c r="E270" s="53">
        <v>0</v>
      </c>
      <c r="F270" s="679">
        <v>0</v>
      </c>
      <c r="G270" s="898">
        <v>6</v>
      </c>
      <c r="H270" s="898">
        <v>3359</v>
      </c>
      <c r="I270" s="694">
        <v>0</v>
      </c>
      <c r="J270" s="694">
        <v>0</v>
      </c>
    </row>
    <row r="271" spans="1:10">
      <c r="A271" s="698" t="s">
        <v>256</v>
      </c>
      <c r="B271" s="694">
        <v>3</v>
      </c>
      <c r="C271" s="694">
        <v>3</v>
      </c>
      <c r="D271" s="694">
        <v>1</v>
      </c>
      <c r="E271" s="53">
        <v>1</v>
      </c>
      <c r="F271" s="679">
        <v>1</v>
      </c>
      <c r="G271" s="898">
        <v>3</v>
      </c>
      <c r="H271" s="898">
        <v>2475</v>
      </c>
      <c r="I271" s="694">
        <v>0</v>
      </c>
      <c r="J271" s="694">
        <v>0</v>
      </c>
    </row>
    <row r="272" spans="1:10">
      <c r="A272" s="698" t="s">
        <v>257</v>
      </c>
      <c r="B272" s="694">
        <v>3</v>
      </c>
      <c r="C272" s="694">
        <v>3</v>
      </c>
      <c r="D272" s="694">
        <v>0</v>
      </c>
      <c r="E272" s="53">
        <v>2</v>
      </c>
      <c r="F272" s="679">
        <v>1</v>
      </c>
      <c r="G272" s="898">
        <v>3</v>
      </c>
      <c r="H272" s="898">
        <v>3250</v>
      </c>
      <c r="I272" s="694">
        <v>0</v>
      </c>
      <c r="J272" s="694">
        <v>0</v>
      </c>
    </row>
    <row r="273" spans="1:10">
      <c r="A273" s="698" t="s">
        <v>258</v>
      </c>
      <c r="B273" s="694">
        <v>2</v>
      </c>
      <c r="C273" s="694">
        <v>2</v>
      </c>
      <c r="D273" s="694">
        <v>1</v>
      </c>
      <c r="E273" s="53">
        <v>0</v>
      </c>
      <c r="F273" s="679">
        <v>1</v>
      </c>
      <c r="G273" s="898">
        <v>2</v>
      </c>
      <c r="H273" s="898">
        <v>1945</v>
      </c>
      <c r="I273" s="694">
        <v>0</v>
      </c>
      <c r="J273" s="694">
        <v>0</v>
      </c>
    </row>
    <row r="274" spans="1:10">
      <c r="A274" s="698" t="s">
        <v>259</v>
      </c>
      <c r="B274" s="694">
        <v>44</v>
      </c>
      <c r="C274" s="694">
        <v>44</v>
      </c>
      <c r="D274" s="694">
        <v>10</v>
      </c>
      <c r="E274" s="53">
        <v>17</v>
      </c>
      <c r="F274" s="679">
        <v>15</v>
      </c>
      <c r="G274" s="898">
        <f>SUM(G259:G273)</f>
        <v>39</v>
      </c>
      <c r="H274" s="898">
        <f>AVERAGE(H259:H273)</f>
        <v>2549.3333333333335</v>
      </c>
      <c r="I274" s="694">
        <v>0</v>
      </c>
      <c r="J274" s="694">
        <v>0</v>
      </c>
    </row>
    <row r="275" spans="1:10">
      <c r="A275" s="737"/>
      <c r="B275" s="738"/>
      <c r="C275" s="738"/>
      <c r="D275" s="738"/>
      <c r="E275" s="738"/>
      <c r="F275" s="738"/>
      <c r="G275" s="738"/>
      <c r="H275" s="738"/>
      <c r="I275" s="738"/>
      <c r="J275" s="739"/>
    </row>
  </sheetData>
  <mergeCells count="40">
    <mergeCell ref="A205:J205"/>
    <mergeCell ref="A215:J215"/>
    <mergeCell ref="A258:J258"/>
    <mergeCell ref="A275:J275"/>
    <mergeCell ref="A224:J224"/>
    <mergeCell ref="A231:J231"/>
    <mergeCell ref="A246:J246"/>
    <mergeCell ref="A256:J256"/>
    <mergeCell ref="A147:J147"/>
    <mergeCell ref="A149:J149"/>
    <mergeCell ref="A158:J158"/>
    <mergeCell ref="A171:J171"/>
    <mergeCell ref="A181:J181"/>
    <mergeCell ref="A191:J191"/>
    <mergeCell ref="A87:J87"/>
    <mergeCell ref="A100:J100"/>
    <mergeCell ref="A112:J112"/>
    <mergeCell ref="A128:J128"/>
    <mergeCell ref="A48:J48"/>
    <mergeCell ref="D50:J50"/>
    <mergeCell ref="A67:J67"/>
    <mergeCell ref="A78:J78"/>
    <mergeCell ref="A7:J7"/>
    <mergeCell ref="A9:J9"/>
    <mergeCell ref="C3:C4"/>
    <mergeCell ref="D3:D4"/>
    <mergeCell ref="E3:E4"/>
    <mergeCell ref="F3:F4"/>
    <mergeCell ref="I3:I4"/>
    <mergeCell ref="J3:J4"/>
    <mergeCell ref="A11:J11"/>
    <mergeCell ref="A32:J32"/>
    <mergeCell ref="A1:J1"/>
    <mergeCell ref="A2:A4"/>
    <mergeCell ref="B2:C2"/>
    <mergeCell ref="D2:F2"/>
    <mergeCell ref="G2:G4"/>
    <mergeCell ref="H2:H4"/>
    <mergeCell ref="I2:J2"/>
    <mergeCell ref="B3:B4"/>
  </mergeCells>
  <phoneticPr fontId="0" type="noConversion"/>
  <pageMargins left="0.49" right="0.17" top="0.4" bottom="0.45" header="0.32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U291"/>
  <sheetViews>
    <sheetView topLeftCell="A264" workbookViewId="0">
      <selection sqref="A1:AD277"/>
    </sheetView>
  </sheetViews>
  <sheetFormatPr defaultColWidth="10.7109375" defaultRowHeight="15"/>
  <cols>
    <col min="1" max="1" width="22" style="22" customWidth="1"/>
    <col min="2" max="2" width="16.140625" style="22" customWidth="1"/>
    <col min="3" max="3" width="11.42578125" style="22" customWidth="1"/>
    <col min="4" max="4" width="10.7109375" style="22" customWidth="1"/>
    <col min="5" max="5" width="9.7109375" style="22" customWidth="1"/>
    <col min="6" max="6" width="11.5703125" style="22" customWidth="1"/>
    <col min="7" max="7" width="9.5703125" style="22" customWidth="1"/>
    <col min="8" max="8" width="11.7109375" style="22" customWidth="1"/>
    <col min="9" max="9" width="11.140625" style="22" customWidth="1"/>
    <col min="10" max="10" width="8.85546875" style="22" customWidth="1"/>
    <col min="11" max="11" width="10" style="22" customWidth="1"/>
    <col min="12" max="12" width="11" style="22" customWidth="1"/>
    <col min="13" max="13" width="10" style="22" customWidth="1"/>
    <col min="14" max="14" width="9.140625" style="22" customWidth="1"/>
    <col min="15" max="15" width="9.42578125" style="22" customWidth="1"/>
    <col min="16" max="16" width="9.85546875" style="22" customWidth="1"/>
    <col min="17" max="17" width="9" style="22" customWidth="1"/>
    <col min="18" max="18" width="9.28515625" style="22" customWidth="1"/>
    <col min="19" max="19" width="9.85546875" style="22" customWidth="1"/>
    <col min="20" max="20" width="8.85546875" style="22" customWidth="1"/>
    <col min="21" max="21" width="9.42578125" style="22" customWidth="1"/>
    <col min="22" max="22" width="10.7109375" style="22" customWidth="1"/>
    <col min="23" max="23" width="8.85546875" style="22" customWidth="1"/>
    <col min="24" max="24" width="9.28515625" style="22" customWidth="1"/>
    <col min="25" max="25" width="9" style="22" customWidth="1"/>
    <col min="26" max="26" width="9.28515625" style="22" customWidth="1"/>
    <col min="27" max="27" width="9.5703125" style="22" customWidth="1"/>
    <col min="28" max="28" width="8" style="22" customWidth="1"/>
    <col min="29" max="29" width="8.7109375" style="22" customWidth="1"/>
    <col min="30" max="30" width="9.5703125" style="22" customWidth="1"/>
    <col min="31" max="16384" width="10.7109375" style="22"/>
  </cols>
  <sheetData>
    <row r="1" spans="1:255" s="134" customFormat="1" ht="13.5" thickBot="1">
      <c r="A1" s="821" t="s">
        <v>506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P1" s="822"/>
      <c r="Q1" s="822"/>
      <c r="R1" s="822"/>
      <c r="S1" s="822"/>
      <c r="T1" s="822"/>
      <c r="U1" s="822"/>
      <c r="V1" s="822"/>
      <c r="W1" s="822"/>
      <c r="X1" s="822"/>
      <c r="Y1" s="133"/>
      <c r="Z1" s="133"/>
      <c r="AA1" s="133"/>
      <c r="AB1" s="133"/>
      <c r="AC1" s="133"/>
      <c r="AD1" s="133"/>
    </row>
    <row r="2" spans="1:255" s="134" customFormat="1" ht="15.75" customHeight="1" thickBot="1">
      <c r="A2" s="823" t="s">
        <v>0</v>
      </c>
      <c r="B2" s="825" t="s">
        <v>507</v>
      </c>
      <c r="C2" s="827" t="s">
        <v>508</v>
      </c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9"/>
      <c r="O2" s="830" t="s">
        <v>509</v>
      </c>
      <c r="P2" s="831"/>
      <c r="Q2" s="831"/>
      <c r="R2" s="831"/>
      <c r="S2" s="831"/>
      <c r="T2" s="831"/>
      <c r="U2" s="831"/>
      <c r="V2" s="831"/>
      <c r="W2" s="831"/>
      <c r="X2" s="832"/>
      <c r="Y2" s="830" t="s">
        <v>510</v>
      </c>
      <c r="Z2" s="832"/>
      <c r="AA2" s="846" t="s">
        <v>511</v>
      </c>
      <c r="AB2" s="847"/>
      <c r="AC2" s="846" t="s">
        <v>512</v>
      </c>
      <c r="AD2" s="847"/>
    </row>
    <row r="3" spans="1:255" s="134" customFormat="1" ht="36" customHeight="1">
      <c r="A3" s="824"/>
      <c r="B3" s="826"/>
      <c r="C3" s="852" t="s">
        <v>513</v>
      </c>
      <c r="D3" s="853"/>
      <c r="E3" s="858" t="s">
        <v>514</v>
      </c>
      <c r="F3" s="852"/>
      <c r="G3" s="852"/>
      <c r="H3" s="853"/>
      <c r="I3" s="858" t="s">
        <v>515</v>
      </c>
      <c r="J3" s="859"/>
      <c r="K3" s="863" t="s">
        <v>516</v>
      </c>
      <c r="L3" s="864"/>
      <c r="M3" s="863" t="s">
        <v>517</v>
      </c>
      <c r="N3" s="834"/>
      <c r="O3" s="841" t="s">
        <v>518</v>
      </c>
      <c r="P3" s="834"/>
      <c r="Q3" s="871" t="s">
        <v>519</v>
      </c>
      <c r="R3" s="872"/>
      <c r="S3" s="873"/>
      <c r="T3" s="873"/>
      <c r="U3" s="873"/>
      <c r="V3" s="874"/>
      <c r="W3" s="875" t="s">
        <v>520</v>
      </c>
      <c r="X3" s="876"/>
      <c r="Y3" s="837"/>
      <c r="Z3" s="838"/>
      <c r="AA3" s="848"/>
      <c r="AB3" s="849"/>
      <c r="AC3" s="848"/>
      <c r="AD3" s="849"/>
    </row>
    <row r="4" spans="1:255" s="134" customFormat="1" ht="15.75">
      <c r="A4" s="824"/>
      <c r="B4" s="826"/>
      <c r="C4" s="854"/>
      <c r="D4" s="855"/>
      <c r="E4" s="840"/>
      <c r="F4" s="856"/>
      <c r="G4" s="856"/>
      <c r="H4" s="857"/>
      <c r="I4" s="860"/>
      <c r="J4" s="861"/>
      <c r="K4" s="865"/>
      <c r="L4" s="866"/>
      <c r="M4" s="869"/>
      <c r="N4" s="855"/>
      <c r="O4" s="854"/>
      <c r="P4" s="855"/>
      <c r="Q4" s="839" t="s">
        <v>500</v>
      </c>
      <c r="R4" s="841" t="s">
        <v>521</v>
      </c>
      <c r="S4" s="834"/>
      <c r="T4" s="839" t="s">
        <v>500</v>
      </c>
      <c r="U4" s="841" t="s">
        <v>521</v>
      </c>
      <c r="V4" s="834"/>
      <c r="W4" s="842" t="s">
        <v>522</v>
      </c>
      <c r="X4" s="843"/>
      <c r="Y4" s="837"/>
      <c r="Z4" s="838"/>
      <c r="AA4" s="848"/>
      <c r="AB4" s="849"/>
      <c r="AC4" s="848"/>
      <c r="AD4" s="849"/>
    </row>
    <row r="5" spans="1:255" s="134" customFormat="1" ht="39" thickBot="1">
      <c r="A5" s="824"/>
      <c r="B5" s="826"/>
      <c r="C5" s="856"/>
      <c r="D5" s="857"/>
      <c r="E5" s="135" t="s">
        <v>523</v>
      </c>
      <c r="F5" s="136" t="s">
        <v>524</v>
      </c>
      <c r="G5" s="135" t="s">
        <v>523</v>
      </c>
      <c r="H5" s="136" t="s">
        <v>524</v>
      </c>
      <c r="I5" s="840"/>
      <c r="J5" s="862"/>
      <c r="K5" s="867"/>
      <c r="L5" s="868"/>
      <c r="M5" s="870"/>
      <c r="N5" s="857"/>
      <c r="O5" s="856"/>
      <c r="P5" s="857"/>
      <c r="Q5" s="840"/>
      <c r="R5" s="7" t="s">
        <v>523</v>
      </c>
      <c r="S5" s="136" t="s">
        <v>524</v>
      </c>
      <c r="T5" s="840"/>
      <c r="U5" s="7" t="s">
        <v>523</v>
      </c>
      <c r="V5" s="136" t="s">
        <v>524</v>
      </c>
      <c r="W5" s="844" t="s">
        <v>525</v>
      </c>
      <c r="X5" s="845"/>
      <c r="Y5" s="837"/>
      <c r="Z5" s="838"/>
      <c r="AA5" s="850"/>
      <c r="AB5" s="851"/>
      <c r="AC5" s="850"/>
      <c r="AD5" s="851"/>
    </row>
    <row r="6" spans="1:255" s="134" customFormat="1" ht="15.75" thickTop="1">
      <c r="A6" s="824"/>
      <c r="B6" s="137">
        <v>2012</v>
      </c>
      <c r="C6" s="138">
        <v>2011</v>
      </c>
      <c r="D6" s="139">
        <v>2012</v>
      </c>
      <c r="E6" s="833">
        <v>2011</v>
      </c>
      <c r="F6" s="834"/>
      <c r="G6" s="835">
        <v>2012</v>
      </c>
      <c r="H6" s="834"/>
      <c r="I6" s="140">
        <v>2011</v>
      </c>
      <c r="J6" s="141">
        <v>2012</v>
      </c>
      <c r="K6" s="142">
        <v>2011</v>
      </c>
      <c r="L6" s="142">
        <v>2012</v>
      </c>
      <c r="M6" s="142">
        <v>2011</v>
      </c>
      <c r="N6" s="143">
        <v>2012</v>
      </c>
      <c r="O6" s="138">
        <v>2011</v>
      </c>
      <c r="P6" s="144">
        <v>2012</v>
      </c>
      <c r="Q6" s="833">
        <v>2011</v>
      </c>
      <c r="R6" s="835"/>
      <c r="S6" s="836"/>
      <c r="T6" s="833">
        <v>2012</v>
      </c>
      <c r="U6" s="835"/>
      <c r="V6" s="834"/>
      <c r="W6" s="145">
        <v>2011</v>
      </c>
      <c r="X6" s="146">
        <v>2012</v>
      </c>
      <c r="Y6" s="147">
        <v>2011</v>
      </c>
      <c r="Z6" s="148">
        <v>2012</v>
      </c>
      <c r="AA6" s="149">
        <v>2011</v>
      </c>
      <c r="AB6" s="150">
        <v>2012</v>
      </c>
      <c r="AC6" s="149">
        <v>2011</v>
      </c>
      <c r="AD6" s="150">
        <v>2012</v>
      </c>
      <c r="AG6" s="172"/>
    </row>
    <row r="7" spans="1:255" s="134" customFormat="1" ht="13.5" thickBot="1">
      <c r="A7" s="151">
        <v>0</v>
      </c>
      <c r="B7" s="152">
        <v>1</v>
      </c>
      <c r="C7" s="153">
        <v>2</v>
      </c>
      <c r="D7" s="154">
        <v>3</v>
      </c>
      <c r="E7" s="155">
        <v>4</v>
      </c>
      <c r="F7" s="156">
        <v>5</v>
      </c>
      <c r="G7" s="155">
        <v>6</v>
      </c>
      <c r="H7" s="156">
        <v>7</v>
      </c>
      <c r="I7" s="155">
        <v>8</v>
      </c>
      <c r="J7" s="157">
        <v>9</v>
      </c>
      <c r="K7" s="158">
        <v>10</v>
      </c>
      <c r="L7" s="157">
        <v>11</v>
      </c>
      <c r="M7" s="157">
        <v>12</v>
      </c>
      <c r="N7" s="159">
        <v>13</v>
      </c>
      <c r="O7" s="153">
        <v>14</v>
      </c>
      <c r="P7" s="159">
        <v>15</v>
      </c>
      <c r="Q7" s="155">
        <v>16</v>
      </c>
      <c r="R7" s="157">
        <v>17</v>
      </c>
      <c r="S7" s="160">
        <v>18</v>
      </c>
      <c r="T7" s="155">
        <v>19</v>
      </c>
      <c r="U7" s="157">
        <v>20</v>
      </c>
      <c r="V7" s="160">
        <v>21</v>
      </c>
      <c r="W7" s="161">
        <v>22</v>
      </c>
      <c r="X7" s="162">
        <v>23</v>
      </c>
      <c r="Y7" s="163">
        <v>24</v>
      </c>
      <c r="Z7" s="164">
        <v>25</v>
      </c>
      <c r="AA7" s="165">
        <v>26</v>
      </c>
      <c r="AB7" s="166">
        <v>27</v>
      </c>
      <c r="AC7" s="167">
        <v>28</v>
      </c>
      <c r="AD7" s="168">
        <v>29</v>
      </c>
    </row>
    <row r="8" spans="1:255" ht="16.5" thickTop="1" thickBot="1">
      <c r="A8" s="169" t="s">
        <v>526</v>
      </c>
      <c r="B8" s="170">
        <f t="shared" ref="B8:AD8" si="0">B276+B259+B257+B247+B232+B225+B216+B206+B192+B182+B172+B159+B150+B131+B129+B113+B101+B88+B79+B68+B51+B49+B33+B12+B10</f>
        <v>76700344.489999995</v>
      </c>
      <c r="C8" s="171">
        <f t="shared" si="0"/>
        <v>63351375.840000004</v>
      </c>
      <c r="D8" s="172">
        <f t="shared" si="0"/>
        <v>70595925.070000008</v>
      </c>
      <c r="E8" s="707">
        <f t="shared" si="0"/>
        <v>2935291.01</v>
      </c>
      <c r="F8" s="172">
        <f t="shared" si="0"/>
        <v>119958.90000000001</v>
      </c>
      <c r="G8" s="171">
        <f t="shared" si="0"/>
        <v>2980242.51</v>
      </c>
      <c r="H8" s="172">
        <f t="shared" si="0"/>
        <v>186149.35</v>
      </c>
      <c r="I8" s="171">
        <f t="shared" si="0"/>
        <v>666411.48</v>
      </c>
      <c r="J8" s="173">
        <f t="shared" si="0"/>
        <v>663273.87999999989</v>
      </c>
      <c r="K8" s="174">
        <f t="shared" si="0"/>
        <v>42957376.710000001</v>
      </c>
      <c r="L8" s="173">
        <f t="shared" si="0"/>
        <v>45286344.970000006</v>
      </c>
      <c r="M8" s="173">
        <f t="shared" si="0"/>
        <v>1986980.9400000002</v>
      </c>
      <c r="N8" s="172">
        <f t="shared" si="0"/>
        <v>1880327.2200000002</v>
      </c>
      <c r="O8" s="171">
        <f t="shared" si="0"/>
        <v>2872318.8</v>
      </c>
      <c r="P8" s="172">
        <f t="shared" si="0"/>
        <v>2900604.48</v>
      </c>
      <c r="Q8" s="171">
        <f t="shared" si="0"/>
        <v>1244022.98</v>
      </c>
      <c r="R8" s="173">
        <f t="shared" si="0"/>
        <v>1153931.98</v>
      </c>
      <c r="S8" s="172">
        <f t="shared" si="0"/>
        <v>12632.99</v>
      </c>
      <c r="T8" s="171">
        <f t="shared" si="0"/>
        <v>1575772</v>
      </c>
      <c r="U8" s="173">
        <f t="shared" si="0"/>
        <v>1158690.96</v>
      </c>
      <c r="V8" s="172">
        <f t="shared" si="0"/>
        <v>8604.9000000000015</v>
      </c>
      <c r="W8" s="171">
        <f t="shared" si="0"/>
        <v>673162</v>
      </c>
      <c r="X8" s="722">
        <f t="shared" si="0"/>
        <v>749412</v>
      </c>
      <c r="Y8" s="171">
        <f t="shared" si="0"/>
        <v>3067087.0300000003</v>
      </c>
      <c r="Z8" s="175">
        <f t="shared" si="0"/>
        <v>1776608.24</v>
      </c>
      <c r="AA8" s="174">
        <f t="shared" si="0"/>
        <v>1599794.67</v>
      </c>
      <c r="AB8" s="172">
        <f t="shared" si="0"/>
        <v>324435.84999999998</v>
      </c>
      <c r="AC8" s="171">
        <f t="shared" si="0"/>
        <v>885482.05999999994</v>
      </c>
      <c r="AD8" s="172">
        <f t="shared" si="0"/>
        <v>1102770.8799999999</v>
      </c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7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  <c r="FF8" s="178"/>
      <c r="FG8" s="178"/>
      <c r="FH8" s="178"/>
      <c r="FI8" s="178"/>
      <c r="FJ8" s="178"/>
      <c r="FK8" s="178"/>
      <c r="FL8" s="178"/>
      <c r="FM8" s="178"/>
      <c r="FN8" s="178"/>
      <c r="FO8" s="178"/>
      <c r="FP8" s="178"/>
      <c r="FQ8" s="178"/>
      <c r="FR8" s="178"/>
      <c r="FS8" s="178"/>
      <c r="FT8" s="178"/>
      <c r="FU8" s="178"/>
      <c r="FV8" s="178"/>
      <c r="FW8" s="178"/>
      <c r="FX8" s="178"/>
      <c r="FY8" s="178"/>
      <c r="FZ8" s="178"/>
      <c r="GA8" s="178"/>
      <c r="GB8" s="178"/>
      <c r="GC8" s="178"/>
      <c r="GD8" s="178"/>
      <c r="GE8" s="178"/>
      <c r="GF8" s="178"/>
      <c r="GG8" s="178"/>
      <c r="GH8" s="178"/>
      <c r="GI8" s="178"/>
      <c r="GJ8" s="178"/>
      <c r="GK8" s="178"/>
      <c r="GL8" s="178"/>
      <c r="GM8" s="178"/>
      <c r="GN8" s="178"/>
      <c r="GO8" s="178"/>
      <c r="GP8" s="178"/>
      <c r="GQ8" s="178"/>
      <c r="GR8" s="178"/>
      <c r="GS8" s="178"/>
      <c r="GT8" s="178"/>
      <c r="GU8" s="178"/>
      <c r="GV8" s="178"/>
      <c r="GW8" s="178"/>
      <c r="GX8" s="178"/>
      <c r="GY8" s="178"/>
      <c r="GZ8" s="178"/>
      <c r="HA8" s="178"/>
      <c r="HB8" s="178"/>
      <c r="HC8" s="178"/>
      <c r="HD8" s="178"/>
      <c r="HE8" s="178"/>
      <c r="HF8" s="178"/>
      <c r="HG8" s="178"/>
      <c r="HH8" s="178"/>
      <c r="HI8" s="178"/>
      <c r="HJ8" s="178"/>
      <c r="HK8" s="178"/>
      <c r="HL8" s="178"/>
      <c r="HM8" s="178"/>
      <c r="HN8" s="178"/>
      <c r="HO8" s="178"/>
      <c r="HP8" s="178"/>
      <c r="HQ8" s="178"/>
      <c r="HR8" s="178"/>
      <c r="HS8" s="178"/>
      <c r="HT8" s="178"/>
      <c r="HU8" s="178"/>
      <c r="HV8" s="178"/>
      <c r="HW8" s="178"/>
      <c r="HX8" s="178"/>
      <c r="HY8" s="178"/>
      <c r="HZ8" s="178"/>
      <c r="IA8" s="178"/>
      <c r="IB8" s="178"/>
      <c r="IC8" s="178"/>
      <c r="ID8" s="178"/>
      <c r="IE8" s="178"/>
      <c r="IF8" s="178"/>
      <c r="IG8" s="178"/>
      <c r="IH8" s="178"/>
      <c r="II8" s="178"/>
      <c r="IJ8" s="178"/>
      <c r="IK8" s="178"/>
      <c r="IL8" s="178"/>
      <c r="IM8" s="178"/>
      <c r="IN8" s="178"/>
      <c r="IO8" s="178"/>
      <c r="IP8" s="178"/>
      <c r="IQ8" s="178"/>
      <c r="IR8" s="178"/>
      <c r="IS8" s="178"/>
      <c r="IT8" s="178"/>
      <c r="IU8" s="178"/>
    </row>
    <row r="9" spans="1:255" s="189" customFormat="1" ht="15.75" thickTop="1">
      <c r="A9" s="179"/>
      <c r="B9" s="180"/>
      <c r="C9" s="181"/>
      <c r="D9" s="182"/>
      <c r="E9" s="181"/>
      <c r="F9" s="183"/>
      <c r="G9" s="181"/>
      <c r="H9" s="183"/>
      <c r="I9" s="181"/>
      <c r="J9" s="184"/>
      <c r="K9" s="185"/>
      <c r="L9" s="184"/>
      <c r="M9" s="184"/>
      <c r="N9" s="183"/>
      <c r="O9" s="181"/>
      <c r="P9" s="183"/>
      <c r="Q9" s="181"/>
      <c r="R9" s="184"/>
      <c r="S9" s="182"/>
      <c r="T9" s="181"/>
      <c r="U9" s="184"/>
      <c r="V9" s="183"/>
      <c r="W9" s="181"/>
      <c r="X9" s="186"/>
      <c r="Y9" s="185"/>
      <c r="Z9" s="186"/>
      <c r="AA9" s="185"/>
      <c r="AB9" s="183"/>
      <c r="AC9" s="181"/>
      <c r="AD9" s="183"/>
      <c r="AE9" s="187"/>
      <c r="AF9" s="172"/>
      <c r="AG9" s="187"/>
      <c r="AH9" s="187"/>
      <c r="AI9" s="187"/>
      <c r="AJ9" s="187"/>
      <c r="AK9" s="187"/>
      <c r="AL9" s="187"/>
      <c r="AM9" s="187"/>
      <c r="AN9" s="187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  <c r="DK9" s="188"/>
      <c r="DL9" s="188"/>
      <c r="DM9" s="188"/>
      <c r="DN9" s="188"/>
      <c r="DO9" s="188"/>
      <c r="DP9" s="188"/>
      <c r="DQ9" s="188"/>
      <c r="DR9" s="188"/>
      <c r="DS9" s="188"/>
      <c r="DT9" s="188"/>
      <c r="DU9" s="188"/>
      <c r="DV9" s="188"/>
      <c r="DW9" s="188"/>
      <c r="DX9" s="188"/>
      <c r="DY9" s="188"/>
      <c r="DZ9" s="188"/>
      <c r="EA9" s="188"/>
      <c r="EB9" s="188"/>
      <c r="EC9" s="188"/>
      <c r="ED9" s="188"/>
      <c r="EE9" s="188"/>
      <c r="EF9" s="188"/>
      <c r="EG9" s="188"/>
      <c r="EH9" s="188"/>
      <c r="EI9" s="188"/>
      <c r="EJ9" s="188"/>
      <c r="EK9" s="188"/>
      <c r="EL9" s="188"/>
      <c r="EM9" s="188"/>
      <c r="EN9" s="188"/>
      <c r="EO9" s="188"/>
      <c r="EP9" s="188"/>
      <c r="EQ9" s="188"/>
      <c r="ER9" s="188"/>
      <c r="ES9" s="188"/>
      <c r="ET9" s="188"/>
      <c r="EU9" s="188"/>
      <c r="EV9" s="188"/>
      <c r="EW9" s="188"/>
      <c r="EX9" s="188"/>
      <c r="EY9" s="188"/>
      <c r="EZ9" s="188"/>
      <c r="FA9" s="188"/>
      <c r="FB9" s="188"/>
      <c r="FC9" s="188"/>
      <c r="FD9" s="188"/>
      <c r="FE9" s="188"/>
      <c r="FF9" s="188"/>
      <c r="FG9" s="188"/>
      <c r="FH9" s="188"/>
      <c r="FI9" s="188"/>
      <c r="FJ9" s="188"/>
      <c r="FK9" s="188"/>
      <c r="FL9" s="188"/>
      <c r="FM9" s="188"/>
      <c r="FN9" s="188"/>
      <c r="FO9" s="188"/>
      <c r="FP9" s="188"/>
      <c r="FQ9" s="188"/>
      <c r="FR9" s="188"/>
      <c r="FS9" s="188"/>
      <c r="FT9" s="188"/>
      <c r="FU9" s="188"/>
      <c r="FV9" s="188"/>
      <c r="FW9" s="188"/>
      <c r="FX9" s="188"/>
      <c r="FY9" s="188"/>
      <c r="FZ9" s="188"/>
      <c r="GA9" s="188"/>
      <c r="GB9" s="188"/>
      <c r="GC9" s="188"/>
      <c r="GD9" s="188"/>
      <c r="GE9" s="188"/>
      <c r="GF9" s="188"/>
      <c r="GG9" s="188"/>
      <c r="GH9" s="188"/>
      <c r="GI9" s="188"/>
      <c r="GJ9" s="188"/>
      <c r="GK9" s="188"/>
      <c r="GL9" s="188"/>
      <c r="GM9" s="188"/>
      <c r="GN9" s="188"/>
      <c r="GO9" s="188"/>
      <c r="GP9" s="188"/>
      <c r="GQ9" s="188"/>
      <c r="GR9" s="188"/>
      <c r="GS9" s="188"/>
      <c r="GT9" s="188"/>
      <c r="GU9" s="188"/>
      <c r="GV9" s="188"/>
      <c r="GW9" s="188"/>
      <c r="GX9" s="188"/>
      <c r="GY9" s="188"/>
      <c r="GZ9" s="188"/>
      <c r="HA9" s="188"/>
      <c r="HB9" s="188"/>
      <c r="HC9" s="188"/>
      <c r="HD9" s="188"/>
      <c r="HE9" s="188"/>
      <c r="HF9" s="188"/>
      <c r="HG9" s="188"/>
      <c r="HH9" s="188"/>
      <c r="HI9" s="188"/>
      <c r="HJ9" s="188"/>
      <c r="HK9" s="188"/>
      <c r="HL9" s="188"/>
      <c r="HM9" s="188"/>
      <c r="HN9" s="188"/>
      <c r="HO9" s="188"/>
      <c r="HP9" s="188"/>
      <c r="HQ9" s="188"/>
      <c r="HR9" s="188"/>
      <c r="HS9" s="188"/>
      <c r="HT9" s="188"/>
      <c r="HU9" s="188"/>
      <c r="HV9" s="188"/>
      <c r="HW9" s="188"/>
      <c r="HX9" s="188"/>
      <c r="HY9" s="188"/>
      <c r="HZ9" s="188"/>
      <c r="IA9" s="188"/>
      <c r="IB9" s="188"/>
      <c r="IC9" s="188"/>
      <c r="ID9" s="188"/>
      <c r="IE9" s="188"/>
      <c r="IF9" s="188"/>
      <c r="IG9" s="188"/>
      <c r="IH9" s="188"/>
      <c r="II9" s="188"/>
      <c r="IJ9" s="188"/>
      <c r="IK9" s="188"/>
      <c r="IL9" s="188"/>
      <c r="IM9" s="188"/>
      <c r="IN9" s="188"/>
      <c r="IO9" s="188"/>
      <c r="IP9" s="188"/>
      <c r="IQ9" s="188"/>
      <c r="IR9" s="188"/>
      <c r="IS9" s="188"/>
      <c r="IT9" s="188"/>
      <c r="IU9" s="188"/>
    </row>
    <row r="10" spans="1:255" s="134" customFormat="1" ht="12.75">
      <c r="A10" s="190" t="s">
        <v>30</v>
      </c>
      <c r="B10" s="191">
        <v>9187423.8900000006</v>
      </c>
      <c r="C10" s="192">
        <v>6782060</v>
      </c>
      <c r="D10" s="193">
        <v>7769795.5499999998</v>
      </c>
      <c r="E10" s="192">
        <v>62857.87</v>
      </c>
      <c r="F10" s="194">
        <v>4760.13</v>
      </c>
      <c r="G10" s="192">
        <v>29637.360000000001</v>
      </c>
      <c r="H10" s="194">
        <v>6833.92</v>
      </c>
      <c r="I10" s="192">
        <v>102212.23</v>
      </c>
      <c r="J10" s="195">
        <v>165156.43</v>
      </c>
      <c r="K10" s="196">
        <v>5053249.8899999997</v>
      </c>
      <c r="L10" s="195">
        <v>4882727.7</v>
      </c>
      <c r="M10" s="196">
        <v>323129.53999999998</v>
      </c>
      <c r="N10" s="197">
        <v>719746.32</v>
      </c>
      <c r="O10" s="192">
        <v>393155.91</v>
      </c>
      <c r="P10" s="194">
        <v>407594.48</v>
      </c>
      <c r="Q10" s="192">
        <v>58083</v>
      </c>
      <c r="R10" s="195">
        <v>58083</v>
      </c>
      <c r="S10" s="193">
        <v>0</v>
      </c>
      <c r="T10" s="192">
        <v>57905</v>
      </c>
      <c r="U10" s="195">
        <v>57905</v>
      </c>
      <c r="V10" s="194">
        <v>0</v>
      </c>
      <c r="W10" s="192">
        <v>0</v>
      </c>
      <c r="X10" s="197">
        <v>0</v>
      </c>
      <c r="Y10" s="196">
        <v>2186779.7000000002</v>
      </c>
      <c r="Z10" s="197">
        <v>1003162.12</v>
      </c>
      <c r="AA10" s="196">
        <v>0</v>
      </c>
      <c r="AB10" s="198">
        <v>6871.74</v>
      </c>
      <c r="AC10" s="192">
        <v>0</v>
      </c>
      <c r="AD10" s="198">
        <v>0</v>
      </c>
    </row>
    <row r="11" spans="1:255" s="134" customFormat="1" ht="12.75">
      <c r="A11" s="199"/>
      <c r="B11" s="200"/>
      <c r="C11" s="201"/>
      <c r="D11" s="202"/>
      <c r="E11" s="203"/>
      <c r="F11" s="204"/>
      <c r="G11" s="205"/>
      <c r="H11" s="206"/>
      <c r="I11" s="201"/>
      <c r="J11" s="207"/>
      <c r="K11" s="207"/>
      <c r="L11" s="207"/>
      <c r="M11" s="207"/>
      <c r="N11" s="206"/>
      <c r="O11" s="201"/>
      <c r="P11" s="208"/>
      <c r="Q11" s="203"/>
      <c r="R11" s="205"/>
      <c r="S11" s="202"/>
      <c r="T11" s="203"/>
      <c r="U11" s="205"/>
      <c r="V11" s="208"/>
      <c r="W11" s="203"/>
      <c r="X11" s="208"/>
      <c r="Y11" s="201"/>
      <c r="Z11" s="202"/>
      <c r="AA11" s="209"/>
      <c r="AB11" s="206"/>
      <c r="AC11" s="210"/>
      <c r="AD11" s="206"/>
    </row>
    <row r="12" spans="1:255" customFormat="1">
      <c r="A12" s="211" t="s">
        <v>31</v>
      </c>
      <c r="B12" s="212">
        <f>SUM(D12,P12,Z12,AB12,AD12)</f>
        <v>3336855</v>
      </c>
      <c r="C12" s="213">
        <v>2320000</v>
      </c>
      <c r="D12" s="214">
        <v>3075000</v>
      </c>
      <c r="E12" s="215">
        <v>36032</v>
      </c>
      <c r="F12" s="216">
        <v>60</v>
      </c>
      <c r="G12" s="217">
        <v>87334</v>
      </c>
      <c r="H12" s="218">
        <v>12549</v>
      </c>
      <c r="I12" s="215">
        <v>11140</v>
      </c>
      <c r="J12" s="219">
        <v>37747</v>
      </c>
      <c r="K12" s="219">
        <v>1934316</v>
      </c>
      <c r="L12" s="219">
        <v>2468700</v>
      </c>
      <c r="M12" s="219">
        <v>0</v>
      </c>
      <c r="N12" s="218">
        <v>0</v>
      </c>
      <c r="O12" s="213">
        <v>161221</v>
      </c>
      <c r="P12" s="218">
        <v>195799</v>
      </c>
      <c r="Q12" s="215">
        <v>51221</v>
      </c>
      <c r="R12" s="217">
        <v>43721</v>
      </c>
      <c r="S12" s="214">
        <v>0</v>
      </c>
      <c r="T12" s="215">
        <v>45799</v>
      </c>
      <c r="U12" s="217">
        <v>44768</v>
      </c>
      <c r="V12" s="218">
        <v>1031</v>
      </c>
      <c r="W12" s="215">
        <v>100000</v>
      </c>
      <c r="X12" s="214">
        <v>150000</v>
      </c>
      <c r="Y12" s="215">
        <v>24413</v>
      </c>
      <c r="Z12" s="216">
        <v>20245</v>
      </c>
      <c r="AA12" s="213">
        <v>0</v>
      </c>
      <c r="AB12" s="218">
        <v>0</v>
      </c>
      <c r="AC12" s="213">
        <v>66232</v>
      </c>
      <c r="AD12" s="218">
        <v>45811</v>
      </c>
      <c r="AE12" s="22"/>
    </row>
    <row r="13" spans="1:255" s="127" customFormat="1" ht="15" customHeight="1">
      <c r="A13" s="220"/>
      <c r="B13" s="204"/>
      <c r="C13" s="221"/>
      <c r="D13" s="222"/>
      <c r="E13" s="221"/>
      <c r="F13" s="222"/>
      <c r="G13" s="221"/>
      <c r="H13" s="223"/>
      <c r="I13" s="221"/>
      <c r="J13" s="221"/>
      <c r="K13" s="221"/>
      <c r="L13" s="221"/>
      <c r="M13" s="221"/>
      <c r="N13" s="223"/>
      <c r="O13" s="221"/>
      <c r="P13" s="224"/>
      <c r="Q13" s="225"/>
      <c r="R13" s="221"/>
      <c r="S13" s="222"/>
      <c r="T13" s="221"/>
      <c r="U13" s="221"/>
      <c r="V13" s="222"/>
      <c r="W13" s="221"/>
      <c r="X13" s="222"/>
      <c r="Y13" s="221"/>
      <c r="Z13" s="222"/>
      <c r="AA13" s="221"/>
      <c r="AB13" s="222"/>
      <c r="AC13" s="221"/>
      <c r="AD13" s="222"/>
    </row>
    <row r="14" spans="1:255" customFormat="1" ht="21.75" customHeight="1">
      <c r="A14" s="226" t="s">
        <v>280</v>
      </c>
      <c r="B14" s="227">
        <f>SUM(D14,P14,Z14,AB14,AD14)</f>
        <v>267378</v>
      </c>
      <c r="C14" s="228">
        <v>256435</v>
      </c>
      <c r="D14" s="229">
        <v>263140</v>
      </c>
      <c r="E14" s="230">
        <v>19667</v>
      </c>
      <c r="F14" s="231">
        <v>0</v>
      </c>
      <c r="G14" s="232">
        <v>19812</v>
      </c>
      <c r="H14" s="233">
        <v>0</v>
      </c>
      <c r="I14" s="230">
        <v>56566</v>
      </c>
      <c r="J14" s="234">
        <v>2626</v>
      </c>
      <c r="K14" s="234">
        <v>158494</v>
      </c>
      <c r="L14" s="234">
        <v>136039</v>
      </c>
      <c r="M14" s="234">
        <v>742</v>
      </c>
      <c r="N14" s="233">
        <v>1640</v>
      </c>
      <c r="O14" s="228">
        <v>2948</v>
      </c>
      <c r="P14" s="233">
        <v>4238</v>
      </c>
      <c r="Q14" s="230">
        <v>2948</v>
      </c>
      <c r="R14" s="232">
        <v>2948</v>
      </c>
      <c r="S14" s="229">
        <v>0</v>
      </c>
      <c r="T14" s="230">
        <v>4238</v>
      </c>
      <c r="U14" s="232">
        <v>4238</v>
      </c>
      <c r="V14" s="233">
        <v>0</v>
      </c>
      <c r="W14" s="230">
        <v>0</v>
      </c>
      <c r="X14" s="229">
        <v>0</v>
      </c>
      <c r="Y14" s="230">
        <v>0</v>
      </c>
      <c r="Z14" s="231">
        <v>0</v>
      </c>
      <c r="AA14" s="228">
        <v>0</v>
      </c>
      <c r="AB14" s="233">
        <v>0</v>
      </c>
      <c r="AC14" s="228">
        <v>53664</v>
      </c>
      <c r="AD14" s="233">
        <v>0</v>
      </c>
      <c r="AE14" s="127"/>
    </row>
    <row r="15" spans="1:255" customFormat="1" ht="15" customHeight="1">
      <c r="A15" s="226" t="s">
        <v>17</v>
      </c>
      <c r="B15" s="227">
        <f t="shared" ref="B15:B32" si="1">SUM(D15,P15,Z15,AB15,AD15)</f>
        <v>123852</v>
      </c>
      <c r="C15" s="228">
        <v>99762</v>
      </c>
      <c r="D15" s="229">
        <v>110000</v>
      </c>
      <c r="E15" s="230">
        <v>7000</v>
      </c>
      <c r="F15" s="231">
        <v>0</v>
      </c>
      <c r="G15" s="232">
        <v>7181</v>
      </c>
      <c r="H15" s="233">
        <v>0</v>
      </c>
      <c r="I15" s="230">
        <v>2000</v>
      </c>
      <c r="J15" s="234">
        <v>375</v>
      </c>
      <c r="K15" s="234">
        <v>78220</v>
      </c>
      <c r="L15" s="234">
        <v>87791</v>
      </c>
      <c r="M15" s="234">
        <v>0</v>
      </c>
      <c r="N15" s="233">
        <v>525</v>
      </c>
      <c r="O15" s="228">
        <v>12693</v>
      </c>
      <c r="P15" s="233">
        <v>13852</v>
      </c>
      <c r="Q15" s="230">
        <v>5678</v>
      </c>
      <c r="R15" s="232">
        <v>5678</v>
      </c>
      <c r="S15" s="229">
        <v>0</v>
      </c>
      <c r="T15" s="230">
        <v>13260</v>
      </c>
      <c r="U15" s="232">
        <v>3268</v>
      </c>
      <c r="V15" s="233">
        <v>0</v>
      </c>
      <c r="W15" s="230">
        <v>0</v>
      </c>
      <c r="X15" s="229">
        <v>0</v>
      </c>
      <c r="Y15" s="230">
        <v>0</v>
      </c>
      <c r="Z15" s="231">
        <v>0</v>
      </c>
      <c r="AA15" s="228">
        <v>0</v>
      </c>
      <c r="AB15" s="233">
        <v>0</v>
      </c>
      <c r="AC15" s="228">
        <v>0</v>
      </c>
      <c r="AD15" s="233">
        <v>0</v>
      </c>
      <c r="AE15" s="22"/>
    </row>
    <row r="16" spans="1:255" customFormat="1" ht="15" customHeight="1">
      <c r="A16" s="226" t="s">
        <v>18</v>
      </c>
      <c r="B16" s="227">
        <f t="shared" si="1"/>
        <v>111304</v>
      </c>
      <c r="C16" s="228">
        <v>67962</v>
      </c>
      <c r="D16" s="229">
        <v>109573</v>
      </c>
      <c r="E16" s="230">
        <v>6030</v>
      </c>
      <c r="F16" s="231">
        <v>0</v>
      </c>
      <c r="G16" s="232">
        <v>6553</v>
      </c>
      <c r="H16" s="233">
        <v>0</v>
      </c>
      <c r="I16" s="230">
        <v>2000</v>
      </c>
      <c r="J16" s="234">
        <v>0</v>
      </c>
      <c r="K16" s="234">
        <v>43762</v>
      </c>
      <c r="L16" s="234">
        <v>38720</v>
      </c>
      <c r="M16" s="234">
        <v>0</v>
      </c>
      <c r="N16" s="233">
        <v>0</v>
      </c>
      <c r="O16" s="228">
        <v>1406</v>
      </c>
      <c r="P16" s="233">
        <v>1731</v>
      </c>
      <c r="Q16" s="230">
        <v>1406</v>
      </c>
      <c r="R16" s="232">
        <v>1406</v>
      </c>
      <c r="S16" s="229">
        <v>0</v>
      </c>
      <c r="T16" s="230">
        <v>1731</v>
      </c>
      <c r="U16" s="232">
        <v>1731</v>
      </c>
      <c r="V16" s="233">
        <v>0</v>
      </c>
      <c r="W16" s="230">
        <v>0</v>
      </c>
      <c r="X16" s="229">
        <v>0</v>
      </c>
      <c r="Y16" s="230">
        <v>0</v>
      </c>
      <c r="Z16" s="231">
        <v>0</v>
      </c>
      <c r="AA16" s="228">
        <v>0</v>
      </c>
      <c r="AB16" s="233">
        <v>0</v>
      </c>
      <c r="AC16" s="228">
        <v>0</v>
      </c>
      <c r="AD16" s="233">
        <v>0</v>
      </c>
      <c r="AE16" s="22"/>
    </row>
    <row r="17" spans="1:31" customFormat="1" ht="15" customHeight="1">
      <c r="A17" s="226" t="s">
        <v>527</v>
      </c>
      <c r="B17" s="227">
        <f>SUM(D17,P17,Z17,AB17,AD17)</f>
        <v>450388</v>
      </c>
      <c r="C17" s="228">
        <v>380741</v>
      </c>
      <c r="D17" s="229">
        <v>434085</v>
      </c>
      <c r="E17" s="230">
        <v>34090</v>
      </c>
      <c r="F17" s="231">
        <v>0</v>
      </c>
      <c r="G17" s="232">
        <v>30873</v>
      </c>
      <c r="H17" s="233">
        <v>0</v>
      </c>
      <c r="I17" s="230">
        <v>35000</v>
      </c>
      <c r="J17" s="234">
        <v>5777</v>
      </c>
      <c r="K17" s="234">
        <v>289069</v>
      </c>
      <c r="L17" s="234">
        <v>328738</v>
      </c>
      <c r="M17" s="234">
        <v>0</v>
      </c>
      <c r="N17" s="233">
        <v>2130</v>
      </c>
      <c r="O17" s="228">
        <v>4069</v>
      </c>
      <c r="P17" s="233">
        <v>5385</v>
      </c>
      <c r="Q17" s="230">
        <v>4069</v>
      </c>
      <c r="R17" s="232">
        <v>4069</v>
      </c>
      <c r="S17" s="229">
        <v>0</v>
      </c>
      <c r="T17" s="230">
        <v>5385</v>
      </c>
      <c r="U17" s="232">
        <v>5385</v>
      </c>
      <c r="V17" s="233">
        <v>0</v>
      </c>
      <c r="W17" s="230">
        <v>0</v>
      </c>
      <c r="X17" s="229">
        <v>0</v>
      </c>
      <c r="Y17" s="230">
        <v>0</v>
      </c>
      <c r="Z17" s="231">
        <v>0</v>
      </c>
      <c r="AA17" s="228">
        <v>0</v>
      </c>
      <c r="AB17" s="233">
        <v>10918</v>
      </c>
      <c r="AC17" s="228">
        <v>35332</v>
      </c>
      <c r="AD17" s="233">
        <v>0</v>
      </c>
      <c r="AE17" s="22"/>
    </row>
    <row r="18" spans="1:31" customFormat="1" ht="15" customHeight="1">
      <c r="A18" s="226" t="s">
        <v>281</v>
      </c>
      <c r="B18" s="227">
        <f t="shared" si="1"/>
        <v>56737</v>
      </c>
      <c r="C18" s="228">
        <v>55000</v>
      </c>
      <c r="D18" s="229">
        <v>55000</v>
      </c>
      <c r="E18" s="230">
        <v>5000</v>
      </c>
      <c r="F18" s="231">
        <v>0</v>
      </c>
      <c r="G18" s="232">
        <v>1254</v>
      </c>
      <c r="H18" s="233">
        <v>0</v>
      </c>
      <c r="I18" s="230">
        <v>3000</v>
      </c>
      <c r="J18" s="234">
        <v>2000</v>
      </c>
      <c r="K18" s="234">
        <v>25500</v>
      </c>
      <c r="L18" s="234">
        <v>32151</v>
      </c>
      <c r="M18" s="234">
        <v>0</v>
      </c>
      <c r="N18" s="233">
        <v>0</v>
      </c>
      <c r="O18" s="228">
        <v>1229</v>
      </c>
      <c r="P18" s="233">
        <v>1737</v>
      </c>
      <c r="Q18" s="230">
        <v>1229</v>
      </c>
      <c r="R18" s="232">
        <v>1229</v>
      </c>
      <c r="S18" s="229">
        <v>0</v>
      </c>
      <c r="T18" s="230">
        <v>1737</v>
      </c>
      <c r="U18" s="232">
        <v>1737</v>
      </c>
      <c r="V18" s="233">
        <v>0</v>
      </c>
      <c r="W18" s="230">
        <v>0</v>
      </c>
      <c r="X18" s="229">
        <v>0</v>
      </c>
      <c r="Y18" s="230">
        <v>0</v>
      </c>
      <c r="Z18" s="231">
        <v>0</v>
      </c>
      <c r="AA18" s="228">
        <v>0</v>
      </c>
      <c r="AB18" s="233">
        <v>0</v>
      </c>
      <c r="AC18" s="228">
        <v>0</v>
      </c>
      <c r="AD18" s="233">
        <v>0</v>
      </c>
      <c r="AE18" s="22"/>
    </row>
    <row r="19" spans="1:31" customFormat="1" ht="15" customHeight="1">
      <c r="A19" s="226" t="s">
        <v>282</v>
      </c>
      <c r="B19" s="227">
        <f t="shared" si="1"/>
        <v>81208</v>
      </c>
      <c r="C19" s="228">
        <v>73395</v>
      </c>
      <c r="D19" s="229">
        <v>79000</v>
      </c>
      <c r="E19" s="230">
        <v>2611</v>
      </c>
      <c r="F19" s="231">
        <v>225</v>
      </c>
      <c r="G19" s="232">
        <v>2959</v>
      </c>
      <c r="H19" s="233">
        <v>150</v>
      </c>
      <c r="I19" s="230">
        <v>1457</v>
      </c>
      <c r="J19" s="234">
        <v>2599</v>
      </c>
      <c r="K19" s="234">
        <v>45956</v>
      </c>
      <c r="L19" s="234">
        <v>42817</v>
      </c>
      <c r="M19" s="234">
        <v>0</v>
      </c>
      <c r="N19" s="233">
        <v>0</v>
      </c>
      <c r="O19" s="228">
        <v>4514</v>
      </c>
      <c r="P19" s="233">
        <v>2208</v>
      </c>
      <c r="Q19" s="230">
        <v>3109</v>
      </c>
      <c r="R19" s="232">
        <v>3109</v>
      </c>
      <c r="S19" s="229">
        <v>0</v>
      </c>
      <c r="T19" s="230">
        <v>1500</v>
      </c>
      <c r="U19" s="232">
        <v>1500</v>
      </c>
      <c r="V19" s="233">
        <v>0</v>
      </c>
      <c r="W19" s="230">
        <v>0</v>
      </c>
      <c r="X19" s="229">
        <v>0</v>
      </c>
      <c r="Y19" s="230">
        <v>0</v>
      </c>
      <c r="Z19" s="231">
        <v>0</v>
      </c>
      <c r="AA19" s="228">
        <v>0</v>
      </c>
      <c r="AB19" s="233">
        <v>0</v>
      </c>
      <c r="AC19" s="228">
        <v>0</v>
      </c>
      <c r="AD19" s="233">
        <v>0</v>
      </c>
      <c r="AE19" s="22"/>
    </row>
    <row r="20" spans="1:31" customFormat="1" ht="15" customHeight="1">
      <c r="A20" s="226" t="s">
        <v>528</v>
      </c>
      <c r="B20" s="227">
        <f>SUM(D20,P20,Z20,AB20,AD20)</f>
        <v>57754</v>
      </c>
      <c r="C20" s="228">
        <v>47020</v>
      </c>
      <c r="D20" s="229">
        <v>56254</v>
      </c>
      <c r="E20" s="230">
        <v>6905</v>
      </c>
      <c r="F20" s="231">
        <v>0</v>
      </c>
      <c r="G20" s="232">
        <v>9194</v>
      </c>
      <c r="H20" s="233">
        <v>0</v>
      </c>
      <c r="I20" s="230">
        <v>0</v>
      </c>
      <c r="J20" s="234">
        <v>1999</v>
      </c>
      <c r="K20" s="234">
        <v>28904</v>
      </c>
      <c r="L20" s="234">
        <v>29057</v>
      </c>
      <c r="M20" s="234">
        <v>0</v>
      </c>
      <c r="N20" s="233">
        <v>0</v>
      </c>
      <c r="O20" s="228">
        <v>1009</v>
      </c>
      <c r="P20" s="233">
        <v>1500</v>
      </c>
      <c r="Q20" s="230">
        <v>1009</v>
      </c>
      <c r="R20" s="232">
        <v>1009</v>
      </c>
      <c r="S20" s="229">
        <v>0</v>
      </c>
      <c r="T20" s="230">
        <v>1500</v>
      </c>
      <c r="U20" s="232">
        <v>1500</v>
      </c>
      <c r="V20" s="233">
        <v>0</v>
      </c>
      <c r="W20" s="230">
        <v>0</v>
      </c>
      <c r="X20" s="229">
        <v>0</v>
      </c>
      <c r="Y20" s="230">
        <v>0</v>
      </c>
      <c r="Z20" s="231">
        <v>0</v>
      </c>
      <c r="AA20" s="228">
        <v>0</v>
      </c>
      <c r="AB20" s="233">
        <v>0</v>
      </c>
      <c r="AC20" s="228">
        <v>0</v>
      </c>
      <c r="AD20" s="233">
        <v>0</v>
      </c>
      <c r="AE20" s="22"/>
    </row>
    <row r="21" spans="1:31" customFormat="1" ht="15" customHeight="1">
      <c r="A21" s="226" t="s">
        <v>19</v>
      </c>
      <c r="B21" s="227">
        <f t="shared" si="1"/>
        <v>133536</v>
      </c>
      <c r="C21" s="228">
        <v>127026</v>
      </c>
      <c r="D21" s="229">
        <v>131029</v>
      </c>
      <c r="E21" s="230">
        <v>8886</v>
      </c>
      <c r="F21" s="231">
        <v>0</v>
      </c>
      <c r="G21" s="232">
        <v>9122</v>
      </c>
      <c r="H21" s="233">
        <v>26</v>
      </c>
      <c r="I21" s="230">
        <v>1999</v>
      </c>
      <c r="J21" s="234">
        <v>859</v>
      </c>
      <c r="K21" s="234">
        <v>106836</v>
      </c>
      <c r="L21" s="234">
        <v>102042</v>
      </c>
      <c r="M21" s="234">
        <v>5560</v>
      </c>
      <c r="N21" s="233">
        <v>0</v>
      </c>
      <c r="O21" s="228">
        <v>6790</v>
      </c>
      <c r="P21" s="233">
        <v>2507</v>
      </c>
      <c r="Q21" s="230">
        <v>1790</v>
      </c>
      <c r="R21" s="232">
        <v>1790</v>
      </c>
      <c r="S21" s="229">
        <v>0</v>
      </c>
      <c r="T21" s="230">
        <v>2507</v>
      </c>
      <c r="U21" s="232">
        <v>2455</v>
      </c>
      <c r="V21" s="233">
        <v>52</v>
      </c>
      <c r="W21" s="230">
        <v>0</v>
      </c>
      <c r="X21" s="229">
        <v>0</v>
      </c>
      <c r="Y21" s="230">
        <v>0</v>
      </c>
      <c r="Z21" s="231">
        <v>0</v>
      </c>
      <c r="AA21" s="228">
        <v>0</v>
      </c>
      <c r="AB21" s="233">
        <v>0</v>
      </c>
      <c r="AC21" s="228">
        <v>0</v>
      </c>
      <c r="AD21" s="233">
        <v>0</v>
      </c>
      <c r="AE21" s="22"/>
    </row>
    <row r="22" spans="1:31" customFormat="1" ht="15" customHeight="1">
      <c r="A22" s="226" t="s">
        <v>20</v>
      </c>
      <c r="B22" s="227">
        <f t="shared" si="1"/>
        <v>87070</v>
      </c>
      <c r="C22" s="228">
        <v>49600</v>
      </c>
      <c r="D22" s="229">
        <v>85496</v>
      </c>
      <c r="E22" s="230">
        <v>3012</v>
      </c>
      <c r="F22" s="231">
        <v>0</v>
      </c>
      <c r="G22" s="232">
        <v>1267</v>
      </c>
      <c r="H22" s="233">
        <v>0</v>
      </c>
      <c r="I22" s="230">
        <v>1166</v>
      </c>
      <c r="J22" s="234">
        <v>4182</v>
      </c>
      <c r="K22" s="234">
        <v>36192</v>
      </c>
      <c r="L22" s="234">
        <v>33614</v>
      </c>
      <c r="M22" s="234">
        <v>0</v>
      </c>
      <c r="N22" s="233">
        <v>0</v>
      </c>
      <c r="O22" s="228">
        <v>3149</v>
      </c>
      <c r="P22" s="233">
        <v>1574</v>
      </c>
      <c r="Q22" s="230">
        <v>3149</v>
      </c>
      <c r="R22" s="232">
        <v>3149</v>
      </c>
      <c r="S22" s="229">
        <v>0</v>
      </c>
      <c r="T22" s="230">
        <v>1574</v>
      </c>
      <c r="U22" s="232">
        <v>1574</v>
      </c>
      <c r="V22" s="233">
        <v>0</v>
      </c>
      <c r="W22" s="230">
        <v>0</v>
      </c>
      <c r="X22" s="229">
        <v>0</v>
      </c>
      <c r="Y22" s="230">
        <v>0</v>
      </c>
      <c r="Z22" s="231">
        <v>0</v>
      </c>
      <c r="AA22" s="228">
        <v>0</v>
      </c>
      <c r="AB22" s="233">
        <v>0</v>
      </c>
      <c r="AC22" s="228">
        <v>0</v>
      </c>
      <c r="AD22" s="233">
        <v>0</v>
      </c>
      <c r="AE22" s="22"/>
    </row>
    <row r="23" spans="1:31" customFormat="1" ht="15" customHeight="1">
      <c r="A23" s="226" t="s">
        <v>21</v>
      </c>
      <c r="B23" s="227">
        <f t="shared" si="1"/>
        <v>192659</v>
      </c>
      <c r="C23" s="228">
        <v>180000</v>
      </c>
      <c r="D23" s="229">
        <v>188726</v>
      </c>
      <c r="E23" s="230">
        <v>6970</v>
      </c>
      <c r="F23" s="231">
        <v>0</v>
      </c>
      <c r="G23" s="232">
        <v>7500</v>
      </c>
      <c r="H23" s="233">
        <v>0</v>
      </c>
      <c r="I23" s="230">
        <v>0</v>
      </c>
      <c r="J23" s="234">
        <v>0</v>
      </c>
      <c r="K23" s="234">
        <v>147258</v>
      </c>
      <c r="L23" s="234">
        <v>151390</v>
      </c>
      <c r="M23" s="234">
        <v>0</v>
      </c>
      <c r="N23" s="233">
        <v>0</v>
      </c>
      <c r="O23" s="228">
        <v>6642</v>
      </c>
      <c r="P23" s="233">
        <v>3933</v>
      </c>
      <c r="Q23" s="230">
        <v>6642</v>
      </c>
      <c r="R23" s="232">
        <v>6642</v>
      </c>
      <c r="S23" s="229">
        <v>0</v>
      </c>
      <c r="T23" s="230">
        <v>3933</v>
      </c>
      <c r="U23" s="232">
        <v>3933</v>
      </c>
      <c r="V23" s="233">
        <v>0</v>
      </c>
      <c r="W23" s="230">
        <v>0</v>
      </c>
      <c r="X23" s="229">
        <v>0</v>
      </c>
      <c r="Y23" s="230">
        <v>0</v>
      </c>
      <c r="Z23" s="231">
        <v>0</v>
      </c>
      <c r="AA23" s="228">
        <v>0</v>
      </c>
      <c r="AB23" s="233">
        <v>0</v>
      </c>
      <c r="AC23" s="228">
        <v>12856</v>
      </c>
      <c r="AD23" s="233">
        <v>0</v>
      </c>
      <c r="AE23" s="22"/>
    </row>
    <row r="24" spans="1:31" customFormat="1" ht="15" customHeight="1">
      <c r="A24" s="226" t="s">
        <v>22</v>
      </c>
      <c r="B24" s="227">
        <f t="shared" si="1"/>
        <v>59213</v>
      </c>
      <c r="C24" s="228">
        <v>48900</v>
      </c>
      <c r="D24" s="229">
        <v>57713</v>
      </c>
      <c r="E24" s="230">
        <v>6723</v>
      </c>
      <c r="F24" s="231">
        <v>0</v>
      </c>
      <c r="G24" s="232">
        <v>6997</v>
      </c>
      <c r="H24" s="233">
        <v>0</v>
      </c>
      <c r="I24" s="230">
        <v>3846</v>
      </c>
      <c r="J24" s="234">
        <v>2045</v>
      </c>
      <c r="K24" s="234">
        <v>34430</v>
      </c>
      <c r="L24" s="234">
        <v>34430</v>
      </c>
      <c r="M24" s="234">
        <v>0</v>
      </c>
      <c r="N24" s="233">
        <v>0</v>
      </c>
      <c r="O24" s="228">
        <v>1152</v>
      </c>
      <c r="P24" s="233">
        <v>1500</v>
      </c>
      <c r="Q24" s="230">
        <v>1152</v>
      </c>
      <c r="R24" s="232">
        <v>1152</v>
      </c>
      <c r="S24" s="229">
        <v>0</v>
      </c>
      <c r="T24" s="230">
        <v>1500</v>
      </c>
      <c r="U24" s="232">
        <v>1500</v>
      </c>
      <c r="V24" s="233">
        <v>0</v>
      </c>
      <c r="W24" s="230">
        <v>0</v>
      </c>
      <c r="X24" s="229">
        <v>0</v>
      </c>
      <c r="Y24" s="230">
        <v>0</v>
      </c>
      <c r="Z24" s="231">
        <v>0</v>
      </c>
      <c r="AA24" s="228">
        <v>0</v>
      </c>
      <c r="AB24" s="233">
        <v>0</v>
      </c>
      <c r="AC24" s="228">
        <v>6100</v>
      </c>
      <c r="AD24" s="233">
        <v>0</v>
      </c>
      <c r="AE24" s="22"/>
    </row>
    <row r="25" spans="1:31" customFormat="1" ht="15" customHeight="1">
      <c r="A25" s="226" t="s">
        <v>23</v>
      </c>
      <c r="B25" s="227">
        <f t="shared" si="1"/>
        <v>102292</v>
      </c>
      <c r="C25" s="228">
        <v>89009</v>
      </c>
      <c r="D25" s="229">
        <v>99067</v>
      </c>
      <c r="E25" s="230">
        <v>3515</v>
      </c>
      <c r="F25" s="231">
        <v>0</v>
      </c>
      <c r="G25" s="232">
        <v>3224</v>
      </c>
      <c r="H25" s="233">
        <v>165</v>
      </c>
      <c r="I25" s="230">
        <v>3415</v>
      </c>
      <c r="J25" s="234">
        <v>4000</v>
      </c>
      <c r="K25" s="234">
        <v>62499</v>
      </c>
      <c r="L25" s="234">
        <v>73831</v>
      </c>
      <c r="M25" s="234">
        <v>4000</v>
      </c>
      <c r="N25" s="233">
        <v>2600</v>
      </c>
      <c r="O25" s="228">
        <v>8937</v>
      </c>
      <c r="P25" s="233">
        <v>3225</v>
      </c>
      <c r="Q25" s="230">
        <v>2981</v>
      </c>
      <c r="R25" s="232">
        <v>2981</v>
      </c>
      <c r="S25" s="229">
        <v>0</v>
      </c>
      <c r="T25" s="230">
        <v>1500</v>
      </c>
      <c r="U25" s="232">
        <v>1500</v>
      </c>
      <c r="V25" s="233">
        <v>0</v>
      </c>
      <c r="W25" s="230">
        <v>0</v>
      </c>
      <c r="X25" s="229">
        <v>0</v>
      </c>
      <c r="Y25" s="230">
        <v>0</v>
      </c>
      <c r="Z25" s="231">
        <v>0</v>
      </c>
      <c r="AA25" s="228">
        <v>0</v>
      </c>
      <c r="AB25" s="233">
        <v>0</v>
      </c>
      <c r="AC25" s="228">
        <v>0</v>
      </c>
      <c r="AD25" s="233">
        <v>0</v>
      </c>
      <c r="AE25" s="22"/>
    </row>
    <row r="26" spans="1:31" customFormat="1" ht="15" customHeight="1">
      <c r="A26" s="226" t="s">
        <v>24</v>
      </c>
      <c r="B26" s="227">
        <f t="shared" si="1"/>
        <v>101930</v>
      </c>
      <c r="C26" s="228">
        <v>116034</v>
      </c>
      <c r="D26" s="229">
        <v>100430</v>
      </c>
      <c r="E26" s="230">
        <v>3541</v>
      </c>
      <c r="F26" s="231">
        <v>0</v>
      </c>
      <c r="G26" s="232">
        <v>2241</v>
      </c>
      <c r="H26" s="233">
        <v>0</v>
      </c>
      <c r="I26" s="230">
        <v>1374</v>
      </c>
      <c r="J26" s="234">
        <v>0</v>
      </c>
      <c r="K26" s="234">
        <v>60980</v>
      </c>
      <c r="L26" s="234">
        <v>83076</v>
      </c>
      <c r="M26" s="234">
        <v>0</v>
      </c>
      <c r="N26" s="233">
        <v>0</v>
      </c>
      <c r="O26" s="228">
        <v>1062</v>
      </c>
      <c r="P26" s="233">
        <v>1500</v>
      </c>
      <c r="Q26" s="230">
        <v>1062</v>
      </c>
      <c r="R26" s="232">
        <v>1062</v>
      </c>
      <c r="S26" s="229">
        <v>0</v>
      </c>
      <c r="T26" s="230">
        <v>1500</v>
      </c>
      <c r="U26" s="232">
        <v>1500</v>
      </c>
      <c r="V26" s="233">
        <v>0</v>
      </c>
      <c r="W26" s="230">
        <v>0</v>
      </c>
      <c r="X26" s="229">
        <v>0</v>
      </c>
      <c r="Y26" s="230">
        <v>0</v>
      </c>
      <c r="Z26" s="231">
        <v>0</v>
      </c>
      <c r="AA26" s="228">
        <v>0</v>
      </c>
      <c r="AB26" s="233">
        <v>0</v>
      </c>
      <c r="AC26" s="228">
        <v>0</v>
      </c>
      <c r="AD26" s="233">
        <v>0</v>
      </c>
      <c r="AE26" s="22"/>
    </row>
    <row r="27" spans="1:31" customFormat="1" ht="15" customHeight="1">
      <c r="A27" s="226" t="s">
        <v>284</v>
      </c>
      <c r="B27" s="227">
        <f t="shared" si="1"/>
        <v>53499</v>
      </c>
      <c r="C27" s="228">
        <v>55500</v>
      </c>
      <c r="D27" s="229">
        <v>51999</v>
      </c>
      <c r="E27" s="230">
        <v>3000</v>
      </c>
      <c r="F27" s="231">
        <v>0</v>
      </c>
      <c r="G27" s="232">
        <v>4000</v>
      </c>
      <c r="H27" s="233">
        <v>0</v>
      </c>
      <c r="I27" s="230">
        <v>2325</v>
      </c>
      <c r="J27" s="234">
        <v>654</v>
      </c>
      <c r="K27" s="234">
        <v>26352</v>
      </c>
      <c r="L27" s="234">
        <v>31683</v>
      </c>
      <c r="M27" s="234">
        <v>804</v>
      </c>
      <c r="N27" s="233">
        <v>34094</v>
      </c>
      <c r="O27" s="228">
        <v>1000</v>
      </c>
      <c r="P27" s="233">
        <v>1500</v>
      </c>
      <c r="Q27" s="230">
        <v>1000</v>
      </c>
      <c r="R27" s="232">
        <v>1000</v>
      </c>
      <c r="S27" s="229">
        <v>0</v>
      </c>
      <c r="T27" s="230">
        <v>1500</v>
      </c>
      <c r="U27" s="232">
        <v>1500</v>
      </c>
      <c r="V27" s="233">
        <v>0</v>
      </c>
      <c r="W27" s="230">
        <v>0</v>
      </c>
      <c r="X27" s="229">
        <v>0</v>
      </c>
      <c r="Y27" s="230">
        <v>0</v>
      </c>
      <c r="Z27" s="231">
        <v>0</v>
      </c>
      <c r="AA27" s="228">
        <v>0</v>
      </c>
      <c r="AB27" s="233">
        <v>0</v>
      </c>
      <c r="AC27" s="228">
        <v>0</v>
      </c>
      <c r="AD27" s="233">
        <v>0</v>
      </c>
      <c r="AE27" s="22"/>
    </row>
    <row r="28" spans="1:31" customFormat="1" ht="15" customHeight="1">
      <c r="A28" s="226" t="s">
        <v>26</v>
      </c>
      <c r="B28" s="227">
        <f>SUM(D28,P28,Z28,AB28,AD28)</f>
        <v>89552</v>
      </c>
      <c r="C28" s="228">
        <v>78345</v>
      </c>
      <c r="D28" s="229">
        <v>87050</v>
      </c>
      <c r="E28" s="230">
        <v>4611</v>
      </c>
      <c r="F28" s="231">
        <v>0</v>
      </c>
      <c r="G28" s="232">
        <v>5384</v>
      </c>
      <c r="H28" s="233">
        <v>0</v>
      </c>
      <c r="I28" s="230">
        <v>5202</v>
      </c>
      <c r="J28" s="234">
        <v>2109</v>
      </c>
      <c r="K28" s="234">
        <v>49483</v>
      </c>
      <c r="L28" s="234">
        <v>60236</v>
      </c>
      <c r="M28" s="234">
        <v>1297</v>
      </c>
      <c r="N28" s="233">
        <v>1722</v>
      </c>
      <c r="O28" s="228">
        <v>3900</v>
      </c>
      <c r="P28" s="233">
        <v>2502</v>
      </c>
      <c r="Q28" s="230">
        <v>2245</v>
      </c>
      <c r="R28" s="232">
        <v>2245</v>
      </c>
      <c r="S28" s="229">
        <v>0</v>
      </c>
      <c r="T28" s="230">
        <v>1607</v>
      </c>
      <c r="U28" s="232">
        <v>1607</v>
      </c>
      <c r="V28" s="233">
        <v>0</v>
      </c>
      <c r="W28" s="230">
        <v>0</v>
      </c>
      <c r="X28" s="229">
        <v>0</v>
      </c>
      <c r="Y28" s="230">
        <v>0</v>
      </c>
      <c r="Z28" s="231">
        <v>0</v>
      </c>
      <c r="AA28" s="228">
        <v>0</v>
      </c>
      <c r="AB28" s="233">
        <v>0</v>
      </c>
      <c r="AC28" s="228">
        <v>0</v>
      </c>
      <c r="AD28" s="233">
        <v>0</v>
      </c>
      <c r="AE28" s="22"/>
    </row>
    <row r="29" spans="1:31" customFormat="1" ht="15" customHeight="1">
      <c r="A29" s="226" t="s">
        <v>27</v>
      </c>
      <c r="B29" s="227">
        <f>SUM(D29,P29,Z29,AB29,AD29)</f>
        <v>126319</v>
      </c>
      <c r="C29" s="228">
        <v>84519</v>
      </c>
      <c r="D29" s="229">
        <v>112742</v>
      </c>
      <c r="E29" s="230">
        <v>3624</v>
      </c>
      <c r="F29" s="231">
        <v>0</v>
      </c>
      <c r="G29" s="232">
        <v>5012</v>
      </c>
      <c r="H29" s="233">
        <v>189</v>
      </c>
      <c r="I29" s="230">
        <v>2447</v>
      </c>
      <c r="J29" s="234">
        <v>2074</v>
      </c>
      <c r="K29" s="234">
        <v>71643</v>
      </c>
      <c r="L29" s="234">
        <v>69217</v>
      </c>
      <c r="M29" s="234">
        <v>0</v>
      </c>
      <c r="N29" s="233">
        <v>0</v>
      </c>
      <c r="O29" s="228">
        <v>30037</v>
      </c>
      <c r="P29" s="233">
        <v>13577</v>
      </c>
      <c r="Q29" s="230">
        <v>1578</v>
      </c>
      <c r="R29" s="232">
        <v>1578</v>
      </c>
      <c r="S29" s="229">
        <v>0</v>
      </c>
      <c r="T29" s="230">
        <v>2307</v>
      </c>
      <c r="U29" s="232">
        <v>2307</v>
      </c>
      <c r="V29" s="233">
        <v>0</v>
      </c>
      <c r="W29" s="230">
        <v>0</v>
      </c>
      <c r="X29" s="229">
        <v>0</v>
      </c>
      <c r="Y29" s="230">
        <v>0</v>
      </c>
      <c r="Z29" s="231">
        <v>0</v>
      </c>
      <c r="AA29" s="228">
        <v>0</v>
      </c>
      <c r="AB29" s="233">
        <v>0</v>
      </c>
      <c r="AC29" s="228">
        <v>0</v>
      </c>
      <c r="AD29" s="233">
        <v>0</v>
      </c>
      <c r="AE29" s="22"/>
    </row>
    <row r="30" spans="1:31" customFormat="1" ht="15" customHeight="1">
      <c r="A30" s="226" t="s">
        <v>28</v>
      </c>
      <c r="B30" s="227">
        <f>SUM(D30,P30,Z30,AB30,AD30)</f>
        <v>49883</v>
      </c>
      <c r="C30" s="228">
        <v>45000</v>
      </c>
      <c r="D30" s="229">
        <v>46883</v>
      </c>
      <c r="E30" s="230">
        <v>1071</v>
      </c>
      <c r="F30" s="231">
        <v>0</v>
      </c>
      <c r="G30" s="232">
        <v>1002</v>
      </c>
      <c r="H30" s="233">
        <v>0</v>
      </c>
      <c r="I30" s="230">
        <v>738</v>
      </c>
      <c r="J30" s="234">
        <v>0</v>
      </c>
      <c r="K30" s="234">
        <v>37384</v>
      </c>
      <c r="L30" s="234">
        <v>41137</v>
      </c>
      <c r="M30" s="234">
        <v>0</v>
      </c>
      <c r="N30" s="233">
        <v>0</v>
      </c>
      <c r="O30" s="228">
        <v>2807</v>
      </c>
      <c r="P30" s="233">
        <v>3000</v>
      </c>
      <c r="Q30" s="230">
        <v>2807</v>
      </c>
      <c r="R30" s="232">
        <v>2807</v>
      </c>
      <c r="S30" s="229">
        <v>0</v>
      </c>
      <c r="T30" s="230">
        <v>3000</v>
      </c>
      <c r="U30" s="232">
        <v>3000</v>
      </c>
      <c r="V30" s="233">
        <v>0</v>
      </c>
      <c r="W30" s="230">
        <v>0</v>
      </c>
      <c r="X30" s="229">
        <v>0</v>
      </c>
      <c r="Y30" s="230">
        <v>0</v>
      </c>
      <c r="Z30" s="231">
        <v>0</v>
      </c>
      <c r="AA30" s="228">
        <v>0</v>
      </c>
      <c r="AB30" s="233"/>
      <c r="AC30" s="228">
        <v>0</v>
      </c>
      <c r="AD30" s="233">
        <v>0</v>
      </c>
      <c r="AE30" s="22"/>
    </row>
    <row r="31" spans="1:31" customFormat="1" ht="15" customHeight="1">
      <c r="A31" s="226" t="s">
        <v>286</v>
      </c>
      <c r="B31" s="227">
        <f>SUM(D31,P31,Z31,AB31,AD31)</f>
        <v>244626</v>
      </c>
      <c r="C31" s="228">
        <v>232773</v>
      </c>
      <c r="D31" s="229">
        <v>216000</v>
      </c>
      <c r="E31" s="235">
        <v>16571</v>
      </c>
      <c r="F31" s="231">
        <v>0</v>
      </c>
      <c r="G31" s="232">
        <v>6512</v>
      </c>
      <c r="H31" s="233">
        <v>0</v>
      </c>
      <c r="I31" s="230">
        <v>2471</v>
      </c>
      <c r="J31" s="234">
        <v>1020</v>
      </c>
      <c r="K31" s="234">
        <v>158258</v>
      </c>
      <c r="L31" s="234">
        <v>151784</v>
      </c>
      <c r="M31" s="234">
        <v>0</v>
      </c>
      <c r="N31" s="233">
        <v>0</v>
      </c>
      <c r="O31" s="228">
        <v>12790</v>
      </c>
      <c r="P31" s="233">
        <v>28626</v>
      </c>
      <c r="Q31" s="230">
        <v>11570</v>
      </c>
      <c r="R31" s="232">
        <v>11570</v>
      </c>
      <c r="S31" s="229">
        <v>0</v>
      </c>
      <c r="T31" s="230">
        <v>7886</v>
      </c>
      <c r="U31" s="232">
        <v>7886</v>
      </c>
      <c r="V31" s="233">
        <v>0</v>
      </c>
      <c r="W31" s="230">
        <v>0</v>
      </c>
      <c r="X31" s="229">
        <v>0</v>
      </c>
      <c r="Y31" s="230">
        <v>0</v>
      </c>
      <c r="Z31" s="231">
        <v>0</v>
      </c>
      <c r="AA31" s="228">
        <v>0</v>
      </c>
      <c r="AB31" s="233">
        <v>0</v>
      </c>
      <c r="AC31" s="228">
        <v>0</v>
      </c>
      <c r="AD31" s="233">
        <v>0</v>
      </c>
      <c r="AE31" s="22"/>
    </row>
    <row r="32" spans="1:31" customFormat="1" ht="15" customHeight="1">
      <c r="A32" s="226" t="s">
        <v>25</v>
      </c>
      <c r="B32" s="227">
        <f t="shared" si="1"/>
        <v>132376</v>
      </c>
      <c r="C32" s="228">
        <v>108506</v>
      </c>
      <c r="D32" s="229">
        <v>129088</v>
      </c>
      <c r="E32" s="230">
        <v>9511</v>
      </c>
      <c r="F32" s="231">
        <v>0</v>
      </c>
      <c r="G32" s="232">
        <v>9504</v>
      </c>
      <c r="H32" s="233">
        <v>0</v>
      </c>
      <c r="I32" s="230">
        <v>275</v>
      </c>
      <c r="J32" s="234">
        <v>846</v>
      </c>
      <c r="K32" s="234">
        <v>69670</v>
      </c>
      <c r="L32" s="234">
        <v>69670</v>
      </c>
      <c r="M32" s="234">
        <v>806</v>
      </c>
      <c r="N32" s="233">
        <v>0</v>
      </c>
      <c r="O32" s="228">
        <v>3200</v>
      </c>
      <c r="P32" s="233">
        <v>3288</v>
      </c>
      <c r="Q32" s="230">
        <v>2206</v>
      </c>
      <c r="R32" s="232">
        <v>2206</v>
      </c>
      <c r="S32" s="229">
        <v>0</v>
      </c>
      <c r="T32" s="230">
        <v>2696</v>
      </c>
      <c r="U32" s="232">
        <v>2696</v>
      </c>
      <c r="V32" s="233">
        <v>0</v>
      </c>
      <c r="W32" s="230">
        <v>0</v>
      </c>
      <c r="X32" s="229">
        <v>0</v>
      </c>
      <c r="Y32" s="230">
        <v>0</v>
      </c>
      <c r="Z32" s="231">
        <v>0</v>
      </c>
      <c r="AA32" s="228">
        <v>0</v>
      </c>
      <c r="AB32" s="233">
        <v>0</v>
      </c>
      <c r="AC32" s="228">
        <v>0</v>
      </c>
      <c r="AD32" s="233">
        <v>0</v>
      </c>
      <c r="AE32" s="22"/>
    </row>
    <row r="33" spans="1:36" s="246" customFormat="1" ht="15" customHeight="1">
      <c r="A33" s="236" t="s">
        <v>287</v>
      </c>
      <c r="B33" s="237">
        <f t="shared" ref="B33:AD33" si="2">SUM(B14:B32)</f>
        <v>2521576</v>
      </c>
      <c r="C33" s="238">
        <f t="shared" si="2"/>
        <v>2195527</v>
      </c>
      <c r="D33" s="239">
        <f t="shared" si="2"/>
        <v>2413275</v>
      </c>
      <c r="E33" s="240">
        <f t="shared" si="2"/>
        <v>152338</v>
      </c>
      <c r="F33" s="241">
        <f t="shared" si="2"/>
        <v>225</v>
      </c>
      <c r="G33" s="242">
        <f t="shared" si="2"/>
        <v>139591</v>
      </c>
      <c r="H33" s="243">
        <f t="shared" si="2"/>
        <v>530</v>
      </c>
      <c r="I33" s="238">
        <f t="shared" si="2"/>
        <v>125281</v>
      </c>
      <c r="J33" s="244">
        <f t="shared" si="2"/>
        <v>33165</v>
      </c>
      <c r="K33" s="244">
        <f t="shared" si="2"/>
        <v>1530890</v>
      </c>
      <c r="L33" s="244">
        <f t="shared" si="2"/>
        <v>1597423</v>
      </c>
      <c r="M33" s="244">
        <f t="shared" si="2"/>
        <v>13209</v>
      </c>
      <c r="N33" s="243">
        <f t="shared" si="2"/>
        <v>42711</v>
      </c>
      <c r="O33" s="238">
        <f t="shared" si="2"/>
        <v>109334</v>
      </c>
      <c r="P33" s="243">
        <f t="shared" si="2"/>
        <v>97383</v>
      </c>
      <c r="Q33" s="238">
        <f t="shared" si="2"/>
        <v>57630</v>
      </c>
      <c r="R33" s="242">
        <f t="shared" si="2"/>
        <v>57630</v>
      </c>
      <c r="S33" s="243">
        <f t="shared" si="2"/>
        <v>0</v>
      </c>
      <c r="T33" s="238">
        <f t="shared" si="2"/>
        <v>60861</v>
      </c>
      <c r="U33" s="242">
        <f t="shared" si="2"/>
        <v>50817</v>
      </c>
      <c r="V33" s="243">
        <f t="shared" si="2"/>
        <v>52</v>
      </c>
      <c r="W33" s="238">
        <f t="shared" si="2"/>
        <v>0</v>
      </c>
      <c r="X33" s="239">
        <f t="shared" si="2"/>
        <v>0</v>
      </c>
      <c r="Y33" s="240">
        <f t="shared" si="2"/>
        <v>0</v>
      </c>
      <c r="Z33" s="241">
        <f t="shared" si="2"/>
        <v>0</v>
      </c>
      <c r="AA33" s="238">
        <f t="shared" si="2"/>
        <v>0</v>
      </c>
      <c r="AB33" s="239">
        <f t="shared" si="2"/>
        <v>10918</v>
      </c>
      <c r="AC33" s="240">
        <f t="shared" si="2"/>
        <v>107952</v>
      </c>
      <c r="AD33" s="243">
        <f t="shared" si="2"/>
        <v>0</v>
      </c>
      <c r="AE33" s="245"/>
    </row>
    <row r="34" spans="1:36" s="252" customFormat="1" ht="15" customHeight="1">
      <c r="A34" s="247"/>
      <c r="B34" s="200"/>
      <c r="C34" s="248"/>
      <c r="D34" s="222"/>
      <c r="E34" s="248"/>
      <c r="F34" s="222"/>
      <c r="G34" s="248"/>
      <c r="H34" s="222"/>
      <c r="I34" s="248"/>
      <c r="J34" s="249"/>
      <c r="K34" s="249"/>
      <c r="L34" s="249"/>
      <c r="M34" s="249"/>
      <c r="N34" s="222"/>
      <c r="O34" s="248"/>
      <c r="P34" s="222"/>
      <c r="Q34" s="248"/>
      <c r="R34" s="249"/>
      <c r="S34" s="222"/>
      <c r="T34" s="248"/>
      <c r="U34" s="249"/>
      <c r="V34" s="222"/>
      <c r="W34" s="248"/>
      <c r="X34" s="222"/>
      <c r="Y34" s="248"/>
      <c r="Z34" s="222"/>
      <c r="AA34" s="248"/>
      <c r="AB34" s="222"/>
      <c r="AC34" s="248"/>
      <c r="AD34" s="222"/>
      <c r="AE34" s="250"/>
      <c r="AF34" s="251"/>
      <c r="AG34" s="251"/>
      <c r="AH34" s="251"/>
      <c r="AI34" s="251"/>
      <c r="AJ34" s="251"/>
    </row>
    <row r="35" spans="1:36" customFormat="1" ht="15" customHeight="1">
      <c r="A35" s="253" t="s">
        <v>40</v>
      </c>
      <c r="B35" s="254">
        <v>81057</v>
      </c>
      <c r="C35" s="255">
        <v>69004</v>
      </c>
      <c r="D35" s="256">
        <v>69000</v>
      </c>
      <c r="E35" s="255">
        <v>7000</v>
      </c>
      <c r="F35" s="257">
        <v>0</v>
      </c>
      <c r="G35" s="255">
        <v>7000</v>
      </c>
      <c r="H35" s="257">
        <v>0</v>
      </c>
      <c r="I35" s="255">
        <v>0</v>
      </c>
      <c r="J35" s="258">
        <v>0</v>
      </c>
      <c r="K35" s="258">
        <v>52472</v>
      </c>
      <c r="L35" s="258">
        <v>51624</v>
      </c>
      <c r="M35" s="258">
        <v>0</v>
      </c>
      <c r="N35" s="256">
        <v>0</v>
      </c>
      <c r="O35" s="255">
        <v>3200</v>
      </c>
      <c r="P35" s="256">
        <v>11857</v>
      </c>
      <c r="Q35" s="255">
        <v>3200</v>
      </c>
      <c r="R35" s="258">
        <v>3200</v>
      </c>
      <c r="S35" s="257">
        <v>0</v>
      </c>
      <c r="T35" s="255">
        <v>1857</v>
      </c>
      <c r="U35" s="258">
        <v>1857</v>
      </c>
      <c r="V35" s="257">
        <v>0</v>
      </c>
      <c r="W35" s="255">
        <v>0</v>
      </c>
      <c r="X35" s="256">
        <v>0</v>
      </c>
      <c r="Y35" s="255">
        <v>0</v>
      </c>
      <c r="Z35" s="256">
        <v>0</v>
      </c>
      <c r="AA35" s="255">
        <v>0</v>
      </c>
      <c r="AB35" s="256">
        <v>0</v>
      </c>
      <c r="AC35" s="255">
        <v>200</v>
      </c>
      <c r="AD35" s="256">
        <v>200</v>
      </c>
      <c r="AE35" s="134"/>
    </row>
    <row r="36" spans="1:36" customFormat="1" ht="15" customHeight="1">
      <c r="A36" s="253" t="s">
        <v>41</v>
      </c>
      <c r="B36" s="254">
        <v>411291</v>
      </c>
      <c r="C36" s="255">
        <v>379000</v>
      </c>
      <c r="D36" s="256">
        <v>399000</v>
      </c>
      <c r="E36" s="255">
        <v>10088</v>
      </c>
      <c r="F36" s="257">
        <v>0</v>
      </c>
      <c r="G36" s="255">
        <v>8734</v>
      </c>
      <c r="H36" s="257">
        <v>0</v>
      </c>
      <c r="I36" s="255">
        <v>3440</v>
      </c>
      <c r="J36" s="258">
        <v>0</v>
      </c>
      <c r="K36" s="258">
        <v>251196</v>
      </c>
      <c r="L36" s="258">
        <v>20991</v>
      </c>
      <c r="M36" s="258">
        <v>0</v>
      </c>
      <c r="N36" s="256">
        <v>0</v>
      </c>
      <c r="O36" s="255">
        <v>6099</v>
      </c>
      <c r="P36" s="256">
        <v>5853</v>
      </c>
      <c r="Q36" s="255">
        <v>6099</v>
      </c>
      <c r="R36" s="258">
        <v>6099</v>
      </c>
      <c r="S36" s="257">
        <v>0</v>
      </c>
      <c r="T36" s="255">
        <v>5853</v>
      </c>
      <c r="U36" s="258">
        <v>5853</v>
      </c>
      <c r="V36" s="257">
        <v>0</v>
      </c>
      <c r="W36" s="255">
        <v>0</v>
      </c>
      <c r="X36" s="256">
        <v>0</v>
      </c>
      <c r="Y36" s="255">
        <v>0</v>
      </c>
      <c r="Z36" s="256">
        <v>0</v>
      </c>
      <c r="AA36" s="255">
        <v>0</v>
      </c>
      <c r="AB36" s="256">
        <v>0</v>
      </c>
      <c r="AC36" s="255">
        <v>121651</v>
      </c>
      <c r="AD36" s="256">
        <v>6438</v>
      </c>
      <c r="AE36" s="134"/>
    </row>
    <row r="37" spans="1:36" customFormat="1" ht="15" customHeight="1">
      <c r="A37" s="253" t="s">
        <v>529</v>
      </c>
      <c r="B37" s="254">
        <v>73024</v>
      </c>
      <c r="C37" s="255">
        <v>62549</v>
      </c>
      <c r="D37" s="256">
        <v>71169</v>
      </c>
      <c r="E37" s="255">
        <v>6502</v>
      </c>
      <c r="F37" s="257">
        <v>0</v>
      </c>
      <c r="G37" s="255">
        <v>5075</v>
      </c>
      <c r="H37" s="257">
        <v>0</v>
      </c>
      <c r="I37" s="255">
        <v>0</v>
      </c>
      <c r="J37" s="258">
        <v>0</v>
      </c>
      <c r="K37" s="258">
        <v>57432</v>
      </c>
      <c r="L37" s="258">
        <v>48488</v>
      </c>
      <c r="M37" s="258">
        <v>0</v>
      </c>
      <c r="N37" s="256">
        <v>0</v>
      </c>
      <c r="O37" s="255">
        <v>1293</v>
      </c>
      <c r="P37" s="256">
        <v>1855</v>
      </c>
      <c r="Q37" s="255">
        <v>1293</v>
      </c>
      <c r="R37" s="258">
        <v>1293</v>
      </c>
      <c r="S37" s="257">
        <v>0</v>
      </c>
      <c r="T37" s="255">
        <v>1855</v>
      </c>
      <c r="U37" s="258">
        <v>1855</v>
      </c>
      <c r="V37" s="257">
        <v>0</v>
      </c>
      <c r="W37" s="255">
        <v>0</v>
      </c>
      <c r="X37" s="256">
        <v>0</v>
      </c>
      <c r="Y37" s="255">
        <v>0</v>
      </c>
      <c r="Z37" s="256">
        <v>0</v>
      </c>
      <c r="AA37" s="255">
        <v>0</v>
      </c>
      <c r="AB37" s="256">
        <v>0</v>
      </c>
      <c r="AC37" s="255">
        <v>10406</v>
      </c>
      <c r="AD37" s="256">
        <v>0</v>
      </c>
      <c r="AE37" s="134"/>
    </row>
    <row r="38" spans="1:36" customFormat="1" ht="15" customHeight="1">
      <c r="A38" s="253" t="s">
        <v>43</v>
      </c>
      <c r="B38" s="254">
        <v>95631</v>
      </c>
      <c r="C38" s="255">
        <v>80000</v>
      </c>
      <c r="D38" s="256">
        <v>92000</v>
      </c>
      <c r="E38" s="255">
        <v>4981</v>
      </c>
      <c r="F38" s="257">
        <v>0</v>
      </c>
      <c r="G38" s="255">
        <v>5000</v>
      </c>
      <c r="H38" s="257">
        <v>0</v>
      </c>
      <c r="I38" s="255">
        <v>0</v>
      </c>
      <c r="J38" s="258">
        <v>0</v>
      </c>
      <c r="K38" s="258">
        <v>42534</v>
      </c>
      <c r="L38" s="258">
        <v>54233</v>
      </c>
      <c r="M38" s="258">
        <v>0</v>
      </c>
      <c r="N38" s="256">
        <v>2179</v>
      </c>
      <c r="O38" s="255">
        <v>4869</v>
      </c>
      <c r="P38" s="256">
        <v>1720</v>
      </c>
      <c r="Q38" s="255">
        <v>4869</v>
      </c>
      <c r="R38" s="258">
        <v>4869</v>
      </c>
      <c r="S38" s="257">
        <v>0</v>
      </c>
      <c r="T38" s="255">
        <v>1720</v>
      </c>
      <c r="U38" s="258">
        <v>1720</v>
      </c>
      <c r="V38" s="257">
        <v>0</v>
      </c>
      <c r="W38" s="255">
        <v>0</v>
      </c>
      <c r="X38" s="256">
        <v>0</v>
      </c>
      <c r="Y38" s="255">
        <v>0</v>
      </c>
      <c r="Z38" s="256">
        <v>0</v>
      </c>
      <c r="AA38" s="255">
        <v>0</v>
      </c>
      <c r="AB38" s="256">
        <v>0</v>
      </c>
      <c r="AC38" s="255">
        <v>2628</v>
      </c>
      <c r="AD38" s="256">
        <v>1911</v>
      </c>
      <c r="AE38" s="134"/>
    </row>
    <row r="39" spans="1:36" customFormat="1" ht="15" customHeight="1">
      <c r="A39" s="253" t="s">
        <v>44</v>
      </c>
      <c r="B39" s="254">
        <v>221490</v>
      </c>
      <c r="C39" s="255">
        <v>217610</v>
      </c>
      <c r="D39" s="256">
        <v>217610</v>
      </c>
      <c r="E39" s="255">
        <v>5072</v>
      </c>
      <c r="F39" s="257">
        <v>0</v>
      </c>
      <c r="G39" s="255">
        <v>16630</v>
      </c>
      <c r="H39" s="257">
        <v>0</v>
      </c>
      <c r="I39" s="255">
        <v>599</v>
      </c>
      <c r="J39" s="258">
        <v>0</v>
      </c>
      <c r="K39" s="258">
        <v>152357</v>
      </c>
      <c r="L39" s="258">
        <v>162927</v>
      </c>
      <c r="M39" s="258">
        <v>0</v>
      </c>
      <c r="N39" s="256">
        <v>0</v>
      </c>
      <c r="O39" s="255">
        <v>2156</v>
      </c>
      <c r="P39" s="256">
        <v>3352</v>
      </c>
      <c r="Q39" s="255">
        <v>2156</v>
      </c>
      <c r="R39" s="258">
        <v>2156</v>
      </c>
      <c r="S39" s="257">
        <v>0</v>
      </c>
      <c r="T39" s="255">
        <v>3352</v>
      </c>
      <c r="U39" s="258">
        <v>3352</v>
      </c>
      <c r="V39" s="257">
        <v>0</v>
      </c>
      <c r="W39" s="255">
        <v>0</v>
      </c>
      <c r="X39" s="256">
        <v>0</v>
      </c>
      <c r="Y39" s="255">
        <v>0</v>
      </c>
      <c r="Z39" s="256">
        <v>0</v>
      </c>
      <c r="AA39" s="255">
        <v>0</v>
      </c>
      <c r="AB39" s="256">
        <v>0</v>
      </c>
      <c r="AC39" s="255">
        <v>923</v>
      </c>
      <c r="AD39" s="256">
        <v>528</v>
      </c>
      <c r="AE39" s="134"/>
    </row>
    <row r="40" spans="1:36" customFormat="1" ht="15" customHeight="1">
      <c r="A40" s="253" t="s">
        <v>530</v>
      </c>
      <c r="B40" s="254">
        <v>153147</v>
      </c>
      <c r="C40" s="255">
        <v>166652</v>
      </c>
      <c r="D40" s="256">
        <v>150084</v>
      </c>
      <c r="E40" s="255">
        <v>8127</v>
      </c>
      <c r="F40" s="257">
        <v>0</v>
      </c>
      <c r="G40" s="255">
        <v>8014</v>
      </c>
      <c r="H40" s="257">
        <v>0</v>
      </c>
      <c r="I40" s="255">
        <v>0</v>
      </c>
      <c r="J40" s="258">
        <v>0</v>
      </c>
      <c r="K40" s="258">
        <v>88021</v>
      </c>
      <c r="L40" s="258">
        <v>95777</v>
      </c>
      <c r="M40" s="258">
        <v>11171</v>
      </c>
      <c r="N40" s="256">
        <v>0</v>
      </c>
      <c r="O40" s="255">
        <v>2971</v>
      </c>
      <c r="P40" s="256">
        <v>3063</v>
      </c>
      <c r="Q40" s="255">
        <v>2971</v>
      </c>
      <c r="R40" s="258">
        <v>2971</v>
      </c>
      <c r="S40" s="257">
        <v>0</v>
      </c>
      <c r="T40" s="255">
        <v>3063</v>
      </c>
      <c r="U40" s="258">
        <v>3063</v>
      </c>
      <c r="V40" s="257">
        <v>0</v>
      </c>
      <c r="W40" s="255">
        <v>0</v>
      </c>
      <c r="X40" s="256">
        <v>0</v>
      </c>
      <c r="Y40" s="255">
        <v>0</v>
      </c>
      <c r="Z40" s="256">
        <v>0</v>
      </c>
      <c r="AA40" s="255">
        <v>0</v>
      </c>
      <c r="AB40" s="256">
        <v>0</v>
      </c>
      <c r="AC40" s="255">
        <v>11173</v>
      </c>
      <c r="AD40" s="256">
        <v>0</v>
      </c>
      <c r="AE40" s="134"/>
    </row>
    <row r="41" spans="1:36" customFormat="1" ht="15" customHeight="1">
      <c r="A41" s="253" t="s">
        <v>531</v>
      </c>
      <c r="B41" s="254">
        <v>79802</v>
      </c>
      <c r="C41" s="255">
        <v>64682</v>
      </c>
      <c r="D41" s="256">
        <v>77000</v>
      </c>
      <c r="E41" s="255">
        <v>10052</v>
      </c>
      <c r="F41" s="257">
        <v>0</v>
      </c>
      <c r="G41" s="255">
        <v>5056</v>
      </c>
      <c r="H41" s="257">
        <v>0</v>
      </c>
      <c r="I41" s="255">
        <v>0</v>
      </c>
      <c r="J41" s="258">
        <v>0</v>
      </c>
      <c r="K41" s="258">
        <v>45631</v>
      </c>
      <c r="L41" s="258">
        <v>4770</v>
      </c>
      <c r="M41" s="258">
        <v>0</v>
      </c>
      <c r="N41" s="256">
        <v>0</v>
      </c>
      <c r="O41" s="255">
        <v>4218</v>
      </c>
      <c r="P41" s="256">
        <v>2302</v>
      </c>
      <c r="Q41" s="255">
        <v>4218</v>
      </c>
      <c r="R41" s="258">
        <v>4218</v>
      </c>
      <c r="S41" s="257">
        <v>0</v>
      </c>
      <c r="T41" s="255">
        <v>2302</v>
      </c>
      <c r="U41" s="258">
        <v>2302</v>
      </c>
      <c r="V41" s="257">
        <v>0</v>
      </c>
      <c r="W41" s="255">
        <v>0</v>
      </c>
      <c r="X41" s="256">
        <v>0</v>
      </c>
      <c r="Y41" s="255">
        <v>0</v>
      </c>
      <c r="Z41" s="256">
        <v>0</v>
      </c>
      <c r="AA41" s="255">
        <v>0</v>
      </c>
      <c r="AB41" s="256">
        <v>0</v>
      </c>
      <c r="AC41" s="255">
        <v>2100</v>
      </c>
      <c r="AD41" s="256">
        <v>500</v>
      </c>
      <c r="AE41" s="134"/>
    </row>
    <row r="42" spans="1:36" customFormat="1" ht="15" customHeight="1">
      <c r="A42" s="253" t="s">
        <v>532</v>
      </c>
      <c r="B42" s="254">
        <v>123243</v>
      </c>
      <c r="C42" s="255">
        <v>115500</v>
      </c>
      <c r="D42" s="256">
        <v>121000</v>
      </c>
      <c r="E42" s="255">
        <v>4000</v>
      </c>
      <c r="F42" s="257">
        <v>0</v>
      </c>
      <c r="G42" s="255">
        <v>5205</v>
      </c>
      <c r="H42" s="257">
        <v>0</v>
      </c>
      <c r="I42" s="255">
        <v>0</v>
      </c>
      <c r="J42" s="258">
        <v>0</v>
      </c>
      <c r="K42" s="258">
        <v>64920</v>
      </c>
      <c r="L42" s="258">
        <v>79905</v>
      </c>
      <c r="M42" s="258">
        <v>0</v>
      </c>
      <c r="N42" s="256">
        <v>0</v>
      </c>
      <c r="O42" s="255">
        <v>5273</v>
      </c>
      <c r="P42" s="256">
        <v>2243</v>
      </c>
      <c r="Q42" s="255">
        <v>5273</v>
      </c>
      <c r="R42" s="258">
        <v>5273</v>
      </c>
      <c r="S42" s="257">
        <v>0</v>
      </c>
      <c r="T42" s="255">
        <v>2243</v>
      </c>
      <c r="U42" s="258">
        <v>2243</v>
      </c>
      <c r="V42" s="257">
        <v>0</v>
      </c>
      <c r="W42" s="255">
        <v>0</v>
      </c>
      <c r="X42" s="256">
        <v>0</v>
      </c>
      <c r="Y42" s="255">
        <v>0</v>
      </c>
      <c r="Z42" s="256">
        <v>0</v>
      </c>
      <c r="AA42" s="255">
        <v>0</v>
      </c>
      <c r="AB42" s="256">
        <v>0</v>
      </c>
      <c r="AC42" s="255">
        <v>9442</v>
      </c>
      <c r="AD42" s="256">
        <v>0</v>
      </c>
      <c r="AE42" s="134"/>
    </row>
    <row r="43" spans="1:36" customFormat="1" ht="15" customHeight="1">
      <c r="A43" s="253" t="s">
        <v>533</v>
      </c>
      <c r="B43" s="254">
        <v>137958</v>
      </c>
      <c r="C43" s="259">
        <v>128901</v>
      </c>
      <c r="D43" s="260">
        <v>124567</v>
      </c>
      <c r="E43" s="259">
        <v>13999</v>
      </c>
      <c r="F43" s="260">
        <v>0</v>
      </c>
      <c r="G43" s="261">
        <v>11000</v>
      </c>
      <c r="H43" s="262">
        <v>0</v>
      </c>
      <c r="I43" s="263">
        <v>1220</v>
      </c>
      <c r="J43" s="264">
        <v>0</v>
      </c>
      <c r="K43" s="264">
        <v>71222</v>
      </c>
      <c r="L43" s="264">
        <v>84387</v>
      </c>
      <c r="M43" s="264">
        <v>0</v>
      </c>
      <c r="N43" s="265">
        <v>0</v>
      </c>
      <c r="O43" s="263">
        <v>1415</v>
      </c>
      <c r="P43" s="265">
        <v>11890</v>
      </c>
      <c r="Q43" s="263">
        <v>1415</v>
      </c>
      <c r="R43" s="264">
        <v>1415</v>
      </c>
      <c r="S43" s="265">
        <v>0</v>
      </c>
      <c r="T43" s="261">
        <v>1890</v>
      </c>
      <c r="U43" s="266">
        <v>1890</v>
      </c>
      <c r="V43" s="262">
        <v>0</v>
      </c>
      <c r="W43" s="261">
        <v>0</v>
      </c>
      <c r="X43" s="262">
        <v>0</v>
      </c>
      <c r="Y43" s="261">
        <v>0</v>
      </c>
      <c r="Z43" s="262">
        <v>0</v>
      </c>
      <c r="AA43" s="261">
        <v>0</v>
      </c>
      <c r="AB43" s="262">
        <v>0</v>
      </c>
      <c r="AC43" s="261">
        <v>8737</v>
      </c>
      <c r="AD43" s="262">
        <v>1501</v>
      </c>
      <c r="AE43" s="134"/>
    </row>
    <row r="44" spans="1:36" customFormat="1" ht="15" customHeight="1">
      <c r="A44" s="253" t="s">
        <v>534</v>
      </c>
      <c r="B44" s="254">
        <v>141252</v>
      </c>
      <c r="C44" s="259">
        <v>107500</v>
      </c>
      <c r="D44" s="260">
        <v>138300</v>
      </c>
      <c r="E44" s="259">
        <v>20509</v>
      </c>
      <c r="F44" s="260">
        <v>0</v>
      </c>
      <c r="G44" s="261">
        <v>22042</v>
      </c>
      <c r="H44" s="262">
        <v>0</v>
      </c>
      <c r="I44" s="263">
        <v>4624</v>
      </c>
      <c r="J44" s="264">
        <v>0</v>
      </c>
      <c r="K44" s="264">
        <v>47319</v>
      </c>
      <c r="L44" s="264">
        <v>0</v>
      </c>
      <c r="M44" s="264">
        <v>0</v>
      </c>
      <c r="N44" s="265">
        <v>0</v>
      </c>
      <c r="O44" s="263">
        <v>1635</v>
      </c>
      <c r="P44" s="265">
        <v>2598</v>
      </c>
      <c r="Q44" s="263">
        <v>1635</v>
      </c>
      <c r="R44" s="264">
        <v>1635</v>
      </c>
      <c r="S44" s="265">
        <v>0</v>
      </c>
      <c r="T44" s="261">
        <v>2598</v>
      </c>
      <c r="U44" s="266">
        <v>2598</v>
      </c>
      <c r="V44" s="262">
        <v>0</v>
      </c>
      <c r="W44" s="261">
        <v>0</v>
      </c>
      <c r="X44" s="262">
        <v>0</v>
      </c>
      <c r="Y44" s="261">
        <v>0</v>
      </c>
      <c r="Z44" s="262">
        <v>0</v>
      </c>
      <c r="AA44" s="261">
        <v>0</v>
      </c>
      <c r="AB44" s="262">
        <v>0</v>
      </c>
      <c r="AC44" s="261">
        <v>4398</v>
      </c>
      <c r="AD44" s="262">
        <v>354</v>
      </c>
      <c r="AE44" s="127"/>
    </row>
    <row r="45" spans="1:36" customFormat="1" ht="15" customHeight="1">
      <c r="A45" s="253" t="s">
        <v>535</v>
      </c>
      <c r="B45" s="254">
        <v>171385</v>
      </c>
      <c r="C45" s="259">
        <v>158500</v>
      </c>
      <c r="D45" s="260">
        <v>168000</v>
      </c>
      <c r="E45" s="259">
        <v>13304</v>
      </c>
      <c r="F45" s="260">
        <v>0</v>
      </c>
      <c r="G45" s="261">
        <v>11207</v>
      </c>
      <c r="H45" s="262">
        <v>0</v>
      </c>
      <c r="I45" s="263">
        <v>2450</v>
      </c>
      <c r="J45" s="264">
        <v>0</v>
      </c>
      <c r="K45" s="264">
        <v>105373</v>
      </c>
      <c r="L45" s="264">
        <v>112338</v>
      </c>
      <c r="M45" s="264">
        <v>0</v>
      </c>
      <c r="N45" s="265">
        <v>0</v>
      </c>
      <c r="O45" s="263">
        <v>5571</v>
      </c>
      <c r="P45" s="265">
        <v>3385</v>
      </c>
      <c r="Q45" s="263">
        <v>5571</v>
      </c>
      <c r="R45" s="264">
        <v>5571</v>
      </c>
      <c r="S45" s="265">
        <v>0</v>
      </c>
      <c r="T45" s="261">
        <v>3385</v>
      </c>
      <c r="U45" s="266">
        <v>3385</v>
      </c>
      <c r="V45" s="262">
        <v>0</v>
      </c>
      <c r="W45" s="261">
        <v>0</v>
      </c>
      <c r="X45" s="262">
        <v>0</v>
      </c>
      <c r="Y45" s="261">
        <v>0</v>
      </c>
      <c r="Z45" s="262">
        <v>0</v>
      </c>
      <c r="AA45" s="261">
        <v>0</v>
      </c>
      <c r="AB45" s="262">
        <v>0</v>
      </c>
      <c r="AC45" s="261">
        <v>0</v>
      </c>
      <c r="AD45" s="262">
        <v>0</v>
      </c>
      <c r="AE45" s="127"/>
    </row>
    <row r="46" spans="1:36" customFormat="1" ht="15" customHeight="1">
      <c r="A46" s="253" t="s">
        <v>536</v>
      </c>
      <c r="B46" s="254">
        <v>274876</v>
      </c>
      <c r="C46" s="259">
        <v>205000</v>
      </c>
      <c r="D46" s="260">
        <v>240000</v>
      </c>
      <c r="E46" s="259">
        <v>15094</v>
      </c>
      <c r="F46" s="260">
        <v>0</v>
      </c>
      <c r="G46" s="261">
        <v>15005</v>
      </c>
      <c r="H46" s="262">
        <v>0</v>
      </c>
      <c r="I46" s="263">
        <v>4725</v>
      </c>
      <c r="J46" s="264">
        <v>7530</v>
      </c>
      <c r="K46" s="264">
        <v>95497</v>
      </c>
      <c r="L46" s="264">
        <v>99723</v>
      </c>
      <c r="M46" s="264">
        <v>0</v>
      </c>
      <c r="N46" s="265">
        <v>18631</v>
      </c>
      <c r="O46" s="263">
        <v>2245</v>
      </c>
      <c r="P46" s="265">
        <v>3551</v>
      </c>
      <c r="Q46" s="263">
        <v>2245</v>
      </c>
      <c r="R46" s="264">
        <v>2245</v>
      </c>
      <c r="S46" s="265">
        <v>0</v>
      </c>
      <c r="T46" s="261">
        <v>3551</v>
      </c>
      <c r="U46" s="266">
        <v>3551</v>
      </c>
      <c r="V46" s="262">
        <v>0</v>
      </c>
      <c r="W46" s="261">
        <v>0</v>
      </c>
      <c r="X46" s="262">
        <v>0</v>
      </c>
      <c r="Y46" s="261">
        <v>1316</v>
      </c>
      <c r="Z46" s="262">
        <v>1804</v>
      </c>
      <c r="AA46" s="261">
        <v>0</v>
      </c>
      <c r="AB46" s="262">
        <v>26130</v>
      </c>
      <c r="AC46" s="261">
        <v>826</v>
      </c>
      <c r="AD46" s="262">
        <v>3391</v>
      </c>
      <c r="AE46" s="22"/>
    </row>
    <row r="47" spans="1:36" customFormat="1" ht="15" customHeight="1">
      <c r="A47" s="253" t="s">
        <v>537</v>
      </c>
      <c r="B47" s="254">
        <v>114630</v>
      </c>
      <c r="C47" s="259">
        <v>96168</v>
      </c>
      <c r="D47" s="260">
        <v>107785</v>
      </c>
      <c r="E47" s="259">
        <v>6058</v>
      </c>
      <c r="F47" s="260">
        <v>0</v>
      </c>
      <c r="G47" s="261">
        <v>7600</v>
      </c>
      <c r="H47" s="262">
        <v>0</v>
      </c>
      <c r="I47" s="263">
        <v>5209</v>
      </c>
      <c r="J47" s="264">
        <v>1880</v>
      </c>
      <c r="K47" s="264">
        <v>86100</v>
      </c>
      <c r="L47" s="264">
        <v>98306</v>
      </c>
      <c r="M47" s="264">
        <v>300</v>
      </c>
      <c r="N47" s="265">
        <v>0</v>
      </c>
      <c r="O47" s="263">
        <v>2896</v>
      </c>
      <c r="P47" s="265">
        <v>3964</v>
      </c>
      <c r="Q47" s="263">
        <v>2896</v>
      </c>
      <c r="R47" s="264">
        <v>2896</v>
      </c>
      <c r="S47" s="265">
        <v>0</v>
      </c>
      <c r="T47" s="261">
        <v>3964</v>
      </c>
      <c r="U47" s="266">
        <v>3964</v>
      </c>
      <c r="V47" s="262">
        <v>0</v>
      </c>
      <c r="W47" s="261">
        <v>0</v>
      </c>
      <c r="X47" s="262">
        <v>0</v>
      </c>
      <c r="Y47" s="261">
        <v>990</v>
      </c>
      <c r="Z47" s="262">
        <v>986</v>
      </c>
      <c r="AA47" s="261">
        <v>0</v>
      </c>
      <c r="AB47" s="262">
        <v>0</v>
      </c>
      <c r="AC47" s="261">
        <v>11112</v>
      </c>
      <c r="AD47" s="262">
        <v>1895</v>
      </c>
      <c r="AE47" s="22"/>
    </row>
    <row r="48" spans="1:36" customFormat="1" ht="15" customHeight="1">
      <c r="A48" s="253" t="s">
        <v>538</v>
      </c>
      <c r="B48" s="254">
        <v>526440</v>
      </c>
      <c r="C48" s="259">
        <v>492696</v>
      </c>
      <c r="D48" s="260">
        <v>442283</v>
      </c>
      <c r="E48" s="259">
        <v>18741</v>
      </c>
      <c r="F48" s="260">
        <v>0</v>
      </c>
      <c r="G48" s="261">
        <v>29468</v>
      </c>
      <c r="H48" s="262">
        <v>0</v>
      </c>
      <c r="I48" s="263">
        <v>6400</v>
      </c>
      <c r="J48" s="264">
        <v>7806</v>
      </c>
      <c r="K48" s="264">
        <v>400010</v>
      </c>
      <c r="L48" s="264">
        <v>401941</v>
      </c>
      <c r="M48" s="264">
        <v>0</v>
      </c>
      <c r="N48" s="265">
        <v>1446</v>
      </c>
      <c r="O48" s="263">
        <v>87512</v>
      </c>
      <c r="P48" s="265">
        <v>80876</v>
      </c>
      <c r="Q48" s="263">
        <v>19562</v>
      </c>
      <c r="R48" s="264">
        <v>19562</v>
      </c>
      <c r="S48" s="265">
        <v>0</v>
      </c>
      <c r="T48" s="261">
        <v>15466</v>
      </c>
      <c r="U48" s="266">
        <v>15466</v>
      </c>
      <c r="V48" s="262">
        <v>0</v>
      </c>
      <c r="W48" s="261">
        <v>67950</v>
      </c>
      <c r="X48" s="262">
        <v>65410</v>
      </c>
      <c r="Y48" s="261">
        <v>2289</v>
      </c>
      <c r="Z48" s="262">
        <v>1492</v>
      </c>
      <c r="AA48" s="261">
        <v>0</v>
      </c>
      <c r="AB48" s="262">
        <v>0</v>
      </c>
      <c r="AC48" s="261">
        <v>6371</v>
      </c>
      <c r="AD48" s="262">
        <v>1789</v>
      </c>
      <c r="AE48" s="22"/>
    </row>
    <row r="49" spans="1:37" customFormat="1" ht="15" customHeight="1">
      <c r="A49" s="267" t="s">
        <v>54</v>
      </c>
      <c r="B49" s="268">
        <v>2605226</v>
      </c>
      <c r="C49" s="269">
        <v>2343762</v>
      </c>
      <c r="D49" s="270">
        <v>2417798</v>
      </c>
      <c r="E49" s="269">
        <v>143527</v>
      </c>
      <c r="F49" s="270">
        <v>0</v>
      </c>
      <c r="G49" s="269">
        <v>157036</v>
      </c>
      <c r="H49" s="270">
        <v>0</v>
      </c>
      <c r="I49" s="269">
        <v>28667</v>
      </c>
      <c r="J49" s="271">
        <v>17216</v>
      </c>
      <c r="K49" s="271">
        <v>1560084</v>
      </c>
      <c r="L49" s="271">
        <v>1315410</v>
      </c>
      <c r="M49" s="271">
        <v>11471</v>
      </c>
      <c r="N49" s="270">
        <v>22256</v>
      </c>
      <c r="O49" s="269">
        <v>131353</v>
      </c>
      <c r="P49" s="270">
        <v>138509</v>
      </c>
      <c r="Q49" s="269">
        <v>63403</v>
      </c>
      <c r="R49" s="271">
        <v>63403</v>
      </c>
      <c r="S49" s="270">
        <v>0</v>
      </c>
      <c r="T49" s="269">
        <v>53099</v>
      </c>
      <c r="U49" s="271">
        <v>53099</v>
      </c>
      <c r="V49" s="270">
        <v>0</v>
      </c>
      <c r="W49" s="269">
        <v>67950</v>
      </c>
      <c r="X49" s="270">
        <v>65410</v>
      </c>
      <c r="Y49" s="269">
        <v>4595</v>
      </c>
      <c r="Z49" s="270">
        <v>4282</v>
      </c>
      <c r="AA49" s="269">
        <v>0</v>
      </c>
      <c r="AB49" s="270">
        <v>26130</v>
      </c>
      <c r="AC49" s="269">
        <v>189967</v>
      </c>
      <c r="AD49" s="270">
        <v>18507</v>
      </c>
      <c r="AE49" s="22"/>
    </row>
    <row r="50" spans="1:37" customFormat="1">
      <c r="A50" s="272"/>
      <c r="B50" s="273"/>
      <c r="C50" s="274"/>
      <c r="D50" s="275"/>
      <c r="E50" s="274"/>
      <c r="F50" s="275"/>
      <c r="G50" s="276"/>
      <c r="H50" s="277"/>
      <c r="I50" s="278"/>
      <c r="J50" s="279"/>
      <c r="K50" s="279"/>
      <c r="L50" s="279"/>
      <c r="M50" s="279"/>
      <c r="N50" s="280"/>
      <c r="O50" s="278"/>
      <c r="P50" s="281"/>
      <c r="Q50" s="278"/>
      <c r="R50" s="282"/>
      <c r="S50" s="281"/>
      <c r="T50" s="274"/>
      <c r="U50" s="276"/>
      <c r="V50" s="277"/>
      <c r="W50" s="274"/>
      <c r="X50" s="277"/>
      <c r="Y50" s="274"/>
      <c r="Z50" s="275"/>
      <c r="AA50" s="274"/>
      <c r="AB50" s="277"/>
      <c r="AC50" s="274"/>
      <c r="AD50" s="275"/>
      <c r="AE50" s="250"/>
      <c r="AF50" s="251"/>
      <c r="AG50" s="251"/>
      <c r="AH50" s="251"/>
      <c r="AI50" s="251"/>
      <c r="AJ50" s="251"/>
    </row>
    <row r="51" spans="1:37" s="292" customFormat="1" ht="15" customHeight="1" thickBot="1">
      <c r="A51" s="283" t="s">
        <v>539</v>
      </c>
      <c r="B51" s="284">
        <v>2771192.15</v>
      </c>
      <c r="C51" s="285">
        <v>2350198</v>
      </c>
      <c r="D51" s="286">
        <v>2534700</v>
      </c>
      <c r="E51" s="285">
        <v>19659</v>
      </c>
      <c r="F51" s="287">
        <v>7035.27</v>
      </c>
      <c r="G51" s="288">
        <v>15500</v>
      </c>
      <c r="H51" s="287">
        <v>8005</v>
      </c>
      <c r="I51" s="288">
        <v>10081</v>
      </c>
      <c r="J51" s="289">
        <v>11820</v>
      </c>
      <c r="K51" s="289">
        <v>1927411</v>
      </c>
      <c r="L51" s="289">
        <v>1842106</v>
      </c>
      <c r="M51" s="289">
        <v>5003</v>
      </c>
      <c r="N51" s="287">
        <v>3443</v>
      </c>
      <c r="O51" s="288">
        <v>76244</v>
      </c>
      <c r="P51" s="287">
        <v>86320</v>
      </c>
      <c r="Q51" s="288">
        <v>34044</v>
      </c>
      <c r="R51" s="289">
        <v>34044</v>
      </c>
      <c r="S51" s="287">
        <v>0</v>
      </c>
      <c r="T51" s="288">
        <v>42938</v>
      </c>
      <c r="U51" s="289">
        <v>42938</v>
      </c>
      <c r="V51" s="287">
        <v>0</v>
      </c>
      <c r="W51" s="288">
        <v>42200</v>
      </c>
      <c r="X51" s="286">
        <v>43382</v>
      </c>
      <c r="Y51" s="285">
        <v>258828</v>
      </c>
      <c r="Z51" s="286">
        <v>140862</v>
      </c>
      <c r="AA51" s="285">
        <v>0</v>
      </c>
      <c r="AB51" s="287">
        <v>0</v>
      </c>
      <c r="AC51" s="288">
        <v>0</v>
      </c>
      <c r="AD51" s="286">
        <v>9310.15</v>
      </c>
      <c r="AE51" s="290"/>
      <c r="AF51" s="290"/>
      <c r="AG51" s="290"/>
      <c r="AH51" s="290"/>
      <c r="AI51" s="290"/>
      <c r="AJ51" s="290"/>
      <c r="AK51" s="291"/>
    </row>
    <row r="52" spans="1:37">
      <c r="A52" s="293"/>
      <c r="B52" s="294"/>
      <c r="C52" s="295"/>
      <c r="D52" s="296"/>
      <c r="E52" s="295"/>
      <c r="F52" s="296"/>
      <c r="G52" s="295"/>
      <c r="H52" s="296"/>
      <c r="I52" s="295"/>
      <c r="J52" s="297"/>
      <c r="K52" s="297"/>
      <c r="L52" s="297"/>
      <c r="M52" s="297"/>
      <c r="N52" s="298"/>
      <c r="O52" s="295"/>
      <c r="P52" s="296"/>
      <c r="Q52" s="295"/>
      <c r="R52" s="297"/>
      <c r="S52" s="296"/>
      <c r="T52" s="295"/>
      <c r="U52" s="297"/>
      <c r="V52" s="296"/>
      <c r="W52" s="295"/>
      <c r="X52" s="296"/>
      <c r="Y52" s="295"/>
      <c r="Z52" s="298"/>
      <c r="AA52" s="295"/>
      <c r="AB52" s="296"/>
      <c r="AC52" s="295"/>
      <c r="AD52" s="298"/>
      <c r="AE52" s="250"/>
      <c r="AF52" s="250"/>
      <c r="AG52" s="250"/>
      <c r="AH52" s="250"/>
      <c r="AI52" s="250"/>
      <c r="AJ52" s="250"/>
    </row>
    <row r="53" spans="1:37" s="303" customFormat="1" ht="14.25" customHeight="1">
      <c r="A53" s="299" t="s">
        <v>299</v>
      </c>
      <c r="B53" s="300">
        <v>76449.95</v>
      </c>
      <c r="C53" s="301">
        <v>55483.37</v>
      </c>
      <c r="D53" s="302">
        <v>74909.95</v>
      </c>
      <c r="E53" s="301">
        <v>5012.92</v>
      </c>
      <c r="F53" s="302">
        <v>0</v>
      </c>
      <c r="G53" s="301">
        <v>5001.62</v>
      </c>
      <c r="H53" s="302">
        <v>0</v>
      </c>
      <c r="I53" s="301">
        <v>0</v>
      </c>
      <c r="J53" s="303">
        <v>0</v>
      </c>
      <c r="K53" s="303">
        <v>43667.56</v>
      </c>
      <c r="L53" s="303">
        <v>62415.09</v>
      </c>
      <c r="M53" s="303">
        <v>0</v>
      </c>
      <c r="N53" s="302">
        <v>0</v>
      </c>
      <c r="O53" s="301">
        <v>1182</v>
      </c>
      <c r="P53" s="302">
        <v>1540</v>
      </c>
      <c r="Q53" s="301">
        <v>1182</v>
      </c>
      <c r="R53" s="303">
        <v>1182</v>
      </c>
      <c r="S53" s="302">
        <v>0</v>
      </c>
      <c r="T53" s="301">
        <v>1540</v>
      </c>
      <c r="U53" s="303">
        <v>1540</v>
      </c>
      <c r="V53" s="302">
        <v>0</v>
      </c>
      <c r="W53" s="301">
        <v>0</v>
      </c>
      <c r="X53" s="302">
        <v>0</v>
      </c>
      <c r="Y53" s="301">
        <v>0</v>
      </c>
      <c r="Z53" s="302">
        <v>0</v>
      </c>
      <c r="AA53" s="301">
        <v>0</v>
      </c>
      <c r="AB53" s="302">
        <v>0</v>
      </c>
      <c r="AC53" s="301">
        <v>0</v>
      </c>
      <c r="AD53" s="302">
        <v>0</v>
      </c>
      <c r="AE53" s="304"/>
      <c r="AF53" s="304"/>
      <c r="AG53" s="304"/>
      <c r="AH53" s="304"/>
      <c r="AI53" s="304"/>
      <c r="AJ53" s="304"/>
      <c r="AK53" s="301"/>
    </row>
    <row r="54" spans="1:37" s="303" customFormat="1" ht="15" customHeight="1">
      <c r="A54" s="299" t="s">
        <v>300</v>
      </c>
      <c r="B54" s="300">
        <v>268136.09999999998</v>
      </c>
      <c r="C54" s="301">
        <v>156517.37</v>
      </c>
      <c r="D54" s="302">
        <v>259068.05</v>
      </c>
      <c r="E54" s="301">
        <v>21000</v>
      </c>
      <c r="F54" s="302">
        <v>0</v>
      </c>
      <c r="G54" s="301">
        <v>15121</v>
      </c>
      <c r="H54" s="302">
        <v>0</v>
      </c>
      <c r="I54" s="301">
        <v>4005.42</v>
      </c>
      <c r="J54" s="303">
        <v>4965.99</v>
      </c>
      <c r="K54" s="303">
        <v>131213.12</v>
      </c>
      <c r="L54" s="303">
        <v>152613.84</v>
      </c>
      <c r="M54" s="303">
        <v>298.83</v>
      </c>
      <c r="N54" s="302">
        <v>471.12</v>
      </c>
      <c r="O54" s="301">
        <v>10877.01</v>
      </c>
      <c r="P54" s="302">
        <v>5979</v>
      </c>
      <c r="Q54" s="301">
        <v>6192</v>
      </c>
      <c r="R54" s="303">
        <v>6192</v>
      </c>
      <c r="S54" s="302">
        <v>0</v>
      </c>
      <c r="T54" s="301">
        <v>5979</v>
      </c>
      <c r="U54" s="303">
        <v>5979</v>
      </c>
      <c r="V54" s="302">
        <v>0</v>
      </c>
      <c r="W54" s="301">
        <v>0</v>
      </c>
      <c r="X54" s="302">
        <v>0</v>
      </c>
      <c r="Y54" s="301">
        <v>0</v>
      </c>
      <c r="Z54" s="302">
        <v>0</v>
      </c>
      <c r="AA54" s="301">
        <v>4685.01</v>
      </c>
      <c r="AB54" s="302"/>
      <c r="AC54" s="301">
        <v>0</v>
      </c>
      <c r="AD54" s="302">
        <v>3089.05</v>
      </c>
      <c r="AE54" s="304"/>
      <c r="AF54" s="304"/>
      <c r="AG54" s="304"/>
      <c r="AH54" s="304"/>
      <c r="AI54" s="304"/>
      <c r="AJ54" s="304"/>
      <c r="AK54" s="301"/>
    </row>
    <row r="55" spans="1:37" s="303" customFormat="1" ht="15.75" customHeight="1">
      <c r="A55" s="299" t="s">
        <v>301</v>
      </c>
      <c r="B55" s="300">
        <v>243712.56</v>
      </c>
      <c r="C55" s="301">
        <v>229300</v>
      </c>
      <c r="D55" s="302">
        <v>236000</v>
      </c>
      <c r="E55" s="301">
        <v>7214.52</v>
      </c>
      <c r="F55" s="302">
        <v>0</v>
      </c>
      <c r="G55" s="301">
        <v>11496.15</v>
      </c>
      <c r="H55" s="302">
        <v>0</v>
      </c>
      <c r="I55" s="301">
        <v>2465.4699999999998</v>
      </c>
      <c r="J55" s="303">
        <v>59</v>
      </c>
      <c r="K55" s="303">
        <v>142885.24</v>
      </c>
      <c r="L55" s="303">
        <v>144333.89000000001</v>
      </c>
      <c r="M55" s="303">
        <v>0</v>
      </c>
      <c r="N55" s="302">
        <v>0</v>
      </c>
      <c r="O55" s="301">
        <v>7732.75</v>
      </c>
      <c r="P55" s="302">
        <v>3997</v>
      </c>
      <c r="Q55" s="301">
        <v>3017</v>
      </c>
      <c r="R55" s="303">
        <v>3017</v>
      </c>
      <c r="S55" s="302">
        <v>0</v>
      </c>
      <c r="T55" s="301">
        <v>3997</v>
      </c>
      <c r="U55" s="303">
        <v>3997</v>
      </c>
      <c r="V55" s="302">
        <v>0</v>
      </c>
      <c r="W55" s="301">
        <v>0</v>
      </c>
      <c r="X55" s="302">
        <v>0</v>
      </c>
      <c r="Y55" s="301">
        <v>0</v>
      </c>
      <c r="Z55" s="302">
        <v>0</v>
      </c>
      <c r="AA55" s="301">
        <v>4315.75</v>
      </c>
      <c r="AB55" s="302"/>
      <c r="AC55" s="301">
        <v>0</v>
      </c>
      <c r="AD55" s="302">
        <v>3715.56</v>
      </c>
      <c r="AE55" s="304"/>
      <c r="AF55" s="304"/>
      <c r="AG55" s="304"/>
      <c r="AH55" s="304"/>
      <c r="AI55" s="304"/>
      <c r="AJ55" s="304"/>
      <c r="AK55" s="301"/>
    </row>
    <row r="56" spans="1:37" s="303" customFormat="1" ht="14.25" customHeight="1">
      <c r="A56" s="299" t="s">
        <v>59</v>
      </c>
      <c r="B56" s="300">
        <v>85229</v>
      </c>
      <c r="C56" s="301">
        <v>82717</v>
      </c>
      <c r="D56" s="302">
        <v>83729</v>
      </c>
      <c r="E56" s="301">
        <v>5461</v>
      </c>
      <c r="F56" s="302">
        <v>0</v>
      </c>
      <c r="G56" s="301">
        <v>7081</v>
      </c>
      <c r="H56" s="302">
        <v>0</v>
      </c>
      <c r="I56" s="301">
        <v>0</v>
      </c>
      <c r="J56" s="303">
        <v>0</v>
      </c>
      <c r="K56" s="303">
        <v>46449</v>
      </c>
      <c r="L56" s="303">
        <v>46635</v>
      </c>
      <c r="M56" s="303">
        <v>0</v>
      </c>
      <c r="N56" s="302">
        <v>0</v>
      </c>
      <c r="O56" s="301">
        <v>1000</v>
      </c>
      <c r="P56" s="302">
        <v>1500</v>
      </c>
      <c r="Q56" s="301">
        <v>1000</v>
      </c>
      <c r="R56" s="303">
        <v>1000</v>
      </c>
      <c r="S56" s="302">
        <v>0</v>
      </c>
      <c r="T56" s="301">
        <v>1500</v>
      </c>
      <c r="U56" s="303">
        <v>1500</v>
      </c>
      <c r="V56" s="302">
        <v>0</v>
      </c>
      <c r="W56" s="301">
        <v>0</v>
      </c>
      <c r="X56" s="302">
        <v>0</v>
      </c>
      <c r="Y56" s="301">
        <v>0</v>
      </c>
      <c r="Z56" s="302">
        <v>0</v>
      </c>
      <c r="AA56" s="301">
        <v>0</v>
      </c>
      <c r="AB56" s="302">
        <v>0</v>
      </c>
      <c r="AC56" s="301">
        <v>0</v>
      </c>
      <c r="AD56" s="302">
        <v>0</v>
      </c>
      <c r="AE56" s="304"/>
      <c r="AF56" s="304"/>
      <c r="AG56" s="304"/>
      <c r="AH56" s="304"/>
      <c r="AI56" s="304"/>
      <c r="AJ56" s="304"/>
      <c r="AK56" s="301"/>
    </row>
    <row r="57" spans="1:37" s="303" customFormat="1" ht="15" customHeight="1">
      <c r="A57" s="299" t="s">
        <v>60</v>
      </c>
      <c r="B57" s="300">
        <v>71705</v>
      </c>
      <c r="C57" s="301">
        <v>70000</v>
      </c>
      <c r="D57" s="302">
        <v>70000</v>
      </c>
      <c r="E57" s="301">
        <v>11000</v>
      </c>
      <c r="F57" s="302">
        <v>0</v>
      </c>
      <c r="G57" s="301">
        <v>9000</v>
      </c>
      <c r="H57" s="302">
        <v>0</v>
      </c>
      <c r="I57" s="301">
        <v>0</v>
      </c>
      <c r="J57" s="303">
        <v>0</v>
      </c>
      <c r="K57" s="303">
        <v>50434.11</v>
      </c>
      <c r="L57" s="303">
        <v>45030.33</v>
      </c>
      <c r="M57" s="303">
        <v>0</v>
      </c>
      <c r="N57" s="302">
        <v>0</v>
      </c>
      <c r="O57" s="301">
        <v>1271</v>
      </c>
      <c r="P57" s="302">
        <v>1705</v>
      </c>
      <c r="Q57" s="301">
        <v>1271</v>
      </c>
      <c r="R57" s="303">
        <v>1271</v>
      </c>
      <c r="S57" s="302">
        <v>0</v>
      </c>
      <c r="T57" s="301">
        <v>1705</v>
      </c>
      <c r="U57" s="303">
        <v>1705</v>
      </c>
      <c r="V57" s="302">
        <v>0</v>
      </c>
      <c r="W57" s="301">
        <v>0</v>
      </c>
      <c r="X57" s="302">
        <v>0</v>
      </c>
      <c r="Y57" s="301">
        <v>0</v>
      </c>
      <c r="Z57" s="302">
        <v>0</v>
      </c>
      <c r="AA57" s="301">
        <v>0</v>
      </c>
      <c r="AB57" s="302">
        <v>0</v>
      </c>
      <c r="AC57" s="301">
        <v>0</v>
      </c>
      <c r="AD57" s="302">
        <v>0</v>
      </c>
      <c r="AE57" s="304"/>
      <c r="AF57" s="304"/>
      <c r="AG57" s="304"/>
      <c r="AH57" s="304"/>
      <c r="AI57" s="304"/>
      <c r="AJ57" s="304"/>
      <c r="AK57" s="301"/>
    </row>
    <row r="58" spans="1:37" s="306" customFormat="1" ht="15" customHeight="1">
      <c r="A58" s="299" t="s">
        <v>302</v>
      </c>
      <c r="B58" s="300">
        <v>74639</v>
      </c>
      <c r="C58" s="301">
        <v>60391.71</v>
      </c>
      <c r="D58" s="302">
        <v>73000</v>
      </c>
      <c r="E58" s="301">
        <v>8027.86</v>
      </c>
      <c r="F58" s="302">
        <v>0</v>
      </c>
      <c r="G58" s="301">
        <v>3988.8</v>
      </c>
      <c r="H58" s="302">
        <v>0</v>
      </c>
      <c r="I58" s="301">
        <v>0</v>
      </c>
      <c r="J58" s="303">
        <v>0</v>
      </c>
      <c r="K58" s="303">
        <v>46325.38</v>
      </c>
      <c r="L58" s="303">
        <v>46325</v>
      </c>
      <c r="M58" s="303">
        <v>6038.47</v>
      </c>
      <c r="N58" s="302">
        <v>950</v>
      </c>
      <c r="O58" s="301">
        <v>3487</v>
      </c>
      <c r="P58" s="302">
        <v>1639</v>
      </c>
      <c r="Q58" s="301">
        <v>3487</v>
      </c>
      <c r="R58" s="303">
        <v>3487</v>
      </c>
      <c r="S58" s="302">
        <v>0</v>
      </c>
      <c r="T58" s="301">
        <v>1639</v>
      </c>
      <c r="U58" s="303">
        <v>1639</v>
      </c>
      <c r="V58" s="302">
        <v>0</v>
      </c>
      <c r="W58" s="301">
        <v>0</v>
      </c>
      <c r="X58" s="302">
        <v>0</v>
      </c>
      <c r="Y58" s="301">
        <v>0</v>
      </c>
      <c r="Z58" s="302">
        <v>0</v>
      </c>
      <c r="AA58" s="301">
        <v>0</v>
      </c>
      <c r="AB58" s="302">
        <v>0</v>
      </c>
      <c r="AC58" s="301">
        <v>0</v>
      </c>
      <c r="AD58" s="302">
        <v>0</v>
      </c>
      <c r="AE58" s="304"/>
      <c r="AF58" s="304"/>
      <c r="AG58" s="304"/>
      <c r="AH58" s="304"/>
      <c r="AI58" s="304"/>
      <c r="AJ58" s="304"/>
      <c r="AK58" s="305"/>
    </row>
    <row r="59" spans="1:37" s="303" customFormat="1" ht="15" customHeight="1">
      <c r="A59" s="299" t="s">
        <v>303</v>
      </c>
      <c r="B59" s="300">
        <v>107541.8</v>
      </c>
      <c r="C59" s="301">
        <v>97495.13</v>
      </c>
      <c r="D59" s="302">
        <v>104200</v>
      </c>
      <c r="E59" s="301">
        <v>13495.13</v>
      </c>
      <c r="F59" s="302">
        <v>0</v>
      </c>
      <c r="G59" s="301">
        <v>9019</v>
      </c>
      <c r="H59" s="302">
        <v>0</v>
      </c>
      <c r="I59" s="301">
        <v>0</v>
      </c>
      <c r="J59" s="303">
        <v>0</v>
      </c>
      <c r="K59" s="303">
        <v>76983</v>
      </c>
      <c r="L59" s="303">
        <v>67062</v>
      </c>
      <c r="M59" s="303">
        <v>0</v>
      </c>
      <c r="N59" s="302">
        <v>0</v>
      </c>
      <c r="O59" s="301">
        <v>2383.98</v>
      </c>
      <c r="P59" s="302">
        <v>3057</v>
      </c>
      <c r="Q59" s="301">
        <v>2383.98</v>
      </c>
      <c r="R59" s="303">
        <v>2383.98</v>
      </c>
      <c r="S59" s="302">
        <v>0</v>
      </c>
      <c r="T59" s="301">
        <v>3057</v>
      </c>
      <c r="U59" s="303">
        <v>3057</v>
      </c>
      <c r="V59" s="302">
        <v>0</v>
      </c>
      <c r="W59" s="301">
        <v>0</v>
      </c>
      <c r="X59" s="302">
        <v>0</v>
      </c>
      <c r="Y59" s="301">
        <v>457.4</v>
      </c>
      <c r="Z59" s="302">
        <v>284.8</v>
      </c>
      <c r="AA59" s="301">
        <v>0</v>
      </c>
      <c r="AB59" s="302">
        <v>0</v>
      </c>
      <c r="AC59" s="301">
        <v>0</v>
      </c>
      <c r="AD59" s="302">
        <v>0</v>
      </c>
      <c r="AE59" s="304"/>
      <c r="AF59" s="304"/>
      <c r="AG59" s="304"/>
      <c r="AH59" s="304"/>
      <c r="AI59" s="304"/>
      <c r="AJ59" s="304"/>
      <c r="AK59" s="301"/>
    </row>
    <row r="60" spans="1:37" s="303" customFormat="1" ht="15" customHeight="1">
      <c r="A60" s="299" t="s">
        <v>63</v>
      </c>
      <c r="B60" s="300">
        <v>163420</v>
      </c>
      <c r="C60" s="301">
        <v>141737.76999999999</v>
      </c>
      <c r="D60" s="302">
        <v>157634</v>
      </c>
      <c r="E60" s="301">
        <v>4998.32</v>
      </c>
      <c r="F60" s="302">
        <v>0</v>
      </c>
      <c r="G60" s="301">
        <v>3248.46</v>
      </c>
      <c r="H60" s="302">
        <v>0</v>
      </c>
      <c r="I60" s="301">
        <v>0</v>
      </c>
      <c r="J60" s="303">
        <v>550</v>
      </c>
      <c r="K60" s="303">
        <v>111008.88</v>
      </c>
      <c r="L60" s="303">
        <v>131099</v>
      </c>
      <c r="M60" s="303">
        <v>0</v>
      </c>
      <c r="N60" s="302">
        <v>0</v>
      </c>
      <c r="O60" s="301">
        <v>2335</v>
      </c>
      <c r="P60" s="302">
        <v>3200</v>
      </c>
      <c r="Q60" s="301">
        <v>2335</v>
      </c>
      <c r="R60" s="303">
        <v>2335</v>
      </c>
      <c r="S60" s="302">
        <v>0</v>
      </c>
      <c r="T60" s="301">
        <v>3200</v>
      </c>
      <c r="U60" s="303">
        <v>3200</v>
      </c>
      <c r="V60" s="302">
        <v>0</v>
      </c>
      <c r="W60" s="301">
        <v>0</v>
      </c>
      <c r="X60" s="302">
        <v>0</v>
      </c>
      <c r="Y60" s="301">
        <v>2165</v>
      </c>
      <c r="Z60" s="302">
        <v>2586</v>
      </c>
      <c r="AA60" s="301">
        <v>0</v>
      </c>
      <c r="AB60" s="302">
        <v>0</v>
      </c>
      <c r="AC60" s="301">
        <v>0</v>
      </c>
      <c r="AD60" s="302">
        <v>0</v>
      </c>
      <c r="AE60" s="304"/>
      <c r="AF60" s="304"/>
      <c r="AG60" s="304"/>
      <c r="AH60" s="304"/>
      <c r="AI60" s="304"/>
      <c r="AJ60" s="304"/>
      <c r="AK60" s="301"/>
    </row>
    <row r="61" spans="1:37" s="303" customFormat="1" ht="15" customHeight="1">
      <c r="A61" s="299" t="s">
        <v>64</v>
      </c>
      <c r="B61" s="300">
        <v>110967.09</v>
      </c>
      <c r="C61" s="301">
        <v>110000</v>
      </c>
      <c r="D61" s="302">
        <v>108000</v>
      </c>
      <c r="E61" s="301">
        <v>4226.75</v>
      </c>
      <c r="F61" s="302">
        <v>63.5</v>
      </c>
      <c r="G61" s="301">
        <v>3230.6</v>
      </c>
      <c r="H61" s="302">
        <v>38.5</v>
      </c>
      <c r="I61" s="301">
        <v>0</v>
      </c>
      <c r="J61" s="303">
        <v>0</v>
      </c>
      <c r="K61" s="303">
        <v>72000</v>
      </c>
      <c r="L61" s="303">
        <v>74000</v>
      </c>
      <c r="M61" s="303">
        <v>0</v>
      </c>
      <c r="N61" s="302">
        <v>0</v>
      </c>
      <c r="O61" s="301">
        <v>46050.15</v>
      </c>
      <c r="P61" s="302">
        <v>2272</v>
      </c>
      <c r="Q61" s="301">
        <v>3859</v>
      </c>
      <c r="R61" s="303">
        <v>3859</v>
      </c>
      <c r="S61" s="302">
        <v>0</v>
      </c>
      <c r="T61" s="301">
        <v>2272</v>
      </c>
      <c r="U61" s="303">
        <v>2272</v>
      </c>
      <c r="V61" s="302">
        <v>0</v>
      </c>
      <c r="W61" s="301">
        <v>0</v>
      </c>
      <c r="X61" s="302">
        <v>0</v>
      </c>
      <c r="Y61" s="301">
        <v>0</v>
      </c>
      <c r="Z61" s="302">
        <v>0</v>
      </c>
      <c r="AA61" s="301">
        <v>42191.15</v>
      </c>
      <c r="AB61" s="302">
        <v>0</v>
      </c>
      <c r="AC61" s="301">
        <v>0</v>
      </c>
      <c r="AD61" s="302">
        <v>695.09</v>
      </c>
      <c r="AE61" s="304"/>
      <c r="AF61" s="304"/>
      <c r="AG61" s="304"/>
      <c r="AH61" s="304"/>
      <c r="AI61" s="304"/>
      <c r="AJ61" s="304"/>
      <c r="AK61" s="301"/>
    </row>
    <row r="62" spans="1:37" s="303" customFormat="1" ht="13.5" customHeight="1">
      <c r="A62" s="299" t="s">
        <v>65</v>
      </c>
      <c r="B62" s="300">
        <v>110921</v>
      </c>
      <c r="C62" s="301">
        <v>115000</v>
      </c>
      <c r="D62" s="302">
        <v>108000</v>
      </c>
      <c r="E62" s="301">
        <v>2571.89</v>
      </c>
      <c r="F62" s="302">
        <v>0</v>
      </c>
      <c r="G62" s="301">
        <v>10000</v>
      </c>
      <c r="H62" s="302">
        <v>0</v>
      </c>
      <c r="I62" s="301">
        <v>0</v>
      </c>
      <c r="J62" s="303">
        <v>2943</v>
      </c>
      <c r="K62" s="303">
        <v>76995.210000000006</v>
      </c>
      <c r="L62" s="303">
        <v>72000</v>
      </c>
      <c r="M62" s="303">
        <v>0</v>
      </c>
      <c r="N62" s="302">
        <v>0</v>
      </c>
      <c r="O62" s="301">
        <v>2107</v>
      </c>
      <c r="P62" s="302">
        <v>2921</v>
      </c>
      <c r="Q62" s="301">
        <v>2107</v>
      </c>
      <c r="R62" s="303">
        <v>2107</v>
      </c>
      <c r="S62" s="302">
        <v>0</v>
      </c>
      <c r="T62" s="301">
        <v>2921</v>
      </c>
      <c r="U62" s="303">
        <v>2921</v>
      </c>
      <c r="V62" s="302">
        <v>0</v>
      </c>
      <c r="W62" s="301">
        <v>0</v>
      </c>
      <c r="X62" s="302">
        <v>0</v>
      </c>
      <c r="Y62" s="301">
        <v>0</v>
      </c>
      <c r="Z62" s="302">
        <v>0</v>
      </c>
      <c r="AA62" s="301">
        <v>0</v>
      </c>
      <c r="AB62" s="302">
        <v>0</v>
      </c>
      <c r="AC62" s="301">
        <v>0</v>
      </c>
      <c r="AD62" s="302">
        <v>0</v>
      </c>
      <c r="AE62" s="304"/>
      <c r="AF62" s="304"/>
      <c r="AG62" s="304"/>
      <c r="AH62" s="304"/>
      <c r="AI62" s="304"/>
      <c r="AJ62" s="304"/>
      <c r="AK62" s="301"/>
    </row>
    <row r="63" spans="1:37" s="306" customFormat="1" ht="13.5" customHeight="1">
      <c r="A63" s="299" t="s">
        <v>304</v>
      </c>
      <c r="B63" s="300">
        <v>297472</v>
      </c>
      <c r="C63" s="301">
        <v>237561</v>
      </c>
      <c r="D63" s="302">
        <v>263000</v>
      </c>
      <c r="E63" s="301">
        <v>14000</v>
      </c>
      <c r="F63" s="302">
        <v>0</v>
      </c>
      <c r="G63" s="301">
        <v>15000</v>
      </c>
      <c r="H63" s="302">
        <v>17.86</v>
      </c>
      <c r="I63" s="301">
        <v>3395</v>
      </c>
      <c r="J63" s="303">
        <v>3357.19</v>
      </c>
      <c r="K63" s="303">
        <v>175518.83</v>
      </c>
      <c r="L63" s="303">
        <v>207140</v>
      </c>
      <c r="M63" s="303">
        <v>285.3</v>
      </c>
      <c r="N63" s="302">
        <v>720</v>
      </c>
      <c r="O63" s="301">
        <v>2221</v>
      </c>
      <c r="P63" s="302">
        <v>3472</v>
      </c>
      <c r="Q63" s="301">
        <v>2221</v>
      </c>
      <c r="R63" s="303">
        <v>2221</v>
      </c>
      <c r="S63" s="302">
        <v>0</v>
      </c>
      <c r="T63" s="301">
        <v>3472</v>
      </c>
      <c r="U63" s="303">
        <v>3472</v>
      </c>
      <c r="V63" s="302">
        <v>0</v>
      </c>
      <c r="W63" s="301">
        <v>0</v>
      </c>
      <c r="X63" s="302">
        <v>0</v>
      </c>
      <c r="Y63" s="301">
        <v>0</v>
      </c>
      <c r="Z63" s="302">
        <v>0</v>
      </c>
      <c r="AA63" s="301">
        <v>0</v>
      </c>
      <c r="AB63" s="302">
        <v>0</v>
      </c>
      <c r="AC63" s="301">
        <v>0</v>
      </c>
      <c r="AD63" s="302">
        <v>31000</v>
      </c>
      <c r="AE63" s="304"/>
      <c r="AF63" s="304"/>
      <c r="AG63" s="304"/>
      <c r="AH63" s="304"/>
      <c r="AI63" s="304"/>
      <c r="AJ63" s="304"/>
      <c r="AK63" s="305"/>
    </row>
    <row r="64" spans="1:37" s="303" customFormat="1" ht="13.5" customHeight="1">
      <c r="A64" s="299" t="s">
        <v>67</v>
      </c>
      <c r="B64" s="300">
        <v>180956.63</v>
      </c>
      <c r="C64" s="301">
        <v>145000</v>
      </c>
      <c r="D64" s="302">
        <v>163000</v>
      </c>
      <c r="E64" s="301">
        <v>3499</v>
      </c>
      <c r="F64" s="302">
        <v>0</v>
      </c>
      <c r="G64" s="301">
        <v>3010.3</v>
      </c>
      <c r="H64" s="302">
        <v>0</v>
      </c>
      <c r="I64" s="301">
        <v>0</v>
      </c>
      <c r="J64" s="303">
        <v>0</v>
      </c>
      <c r="K64" s="303">
        <v>116486.05</v>
      </c>
      <c r="L64" s="303">
        <v>127453.97</v>
      </c>
      <c r="M64" s="303">
        <v>0</v>
      </c>
      <c r="N64" s="302">
        <v>0</v>
      </c>
      <c r="O64" s="301">
        <v>2198</v>
      </c>
      <c r="P64" s="302">
        <v>3025</v>
      </c>
      <c r="Q64" s="301">
        <v>2198</v>
      </c>
      <c r="R64" s="303">
        <v>2198</v>
      </c>
      <c r="S64" s="302">
        <v>0</v>
      </c>
      <c r="T64" s="301">
        <v>3025</v>
      </c>
      <c r="U64" s="303">
        <v>3025</v>
      </c>
      <c r="V64" s="302">
        <v>0</v>
      </c>
      <c r="W64" s="301">
        <v>0</v>
      </c>
      <c r="X64" s="302">
        <v>0</v>
      </c>
      <c r="Y64" s="301">
        <v>15860</v>
      </c>
      <c r="Z64" s="302">
        <v>175</v>
      </c>
      <c r="AA64" s="301">
        <v>1239.8399999999999</v>
      </c>
      <c r="AB64" s="302">
        <v>0</v>
      </c>
      <c r="AC64" s="301">
        <v>0</v>
      </c>
      <c r="AD64" s="302">
        <v>14756.63</v>
      </c>
      <c r="AE64" s="304"/>
      <c r="AF64" s="304"/>
      <c r="AG64" s="304"/>
      <c r="AH64" s="304"/>
      <c r="AI64" s="304"/>
      <c r="AJ64" s="304"/>
      <c r="AK64" s="301"/>
    </row>
    <row r="65" spans="1:37" s="303" customFormat="1" ht="13.5" customHeight="1">
      <c r="A65" s="299" t="s">
        <v>305</v>
      </c>
      <c r="B65" s="300">
        <v>112720.83</v>
      </c>
      <c r="C65" s="301">
        <v>122800</v>
      </c>
      <c r="D65" s="302">
        <v>97201</v>
      </c>
      <c r="E65" s="301">
        <v>4503.2299999999996</v>
      </c>
      <c r="F65" s="302">
        <v>0</v>
      </c>
      <c r="G65" s="301">
        <v>2006.8</v>
      </c>
      <c r="H65" s="302">
        <v>0</v>
      </c>
      <c r="I65" s="301">
        <v>294</v>
      </c>
      <c r="J65" s="303">
        <v>130</v>
      </c>
      <c r="K65" s="303">
        <v>95675.37</v>
      </c>
      <c r="L65" s="303">
        <v>83952.68</v>
      </c>
      <c r="M65" s="303">
        <v>0</v>
      </c>
      <c r="N65" s="302">
        <v>0</v>
      </c>
      <c r="O65" s="301">
        <v>2815</v>
      </c>
      <c r="P65" s="302">
        <v>1500</v>
      </c>
      <c r="Q65" s="301">
        <v>2815</v>
      </c>
      <c r="R65" s="303">
        <v>2815</v>
      </c>
      <c r="S65" s="302">
        <v>0</v>
      </c>
      <c r="T65" s="301">
        <v>1500</v>
      </c>
      <c r="U65" s="303">
        <v>1500</v>
      </c>
      <c r="V65" s="302">
        <v>0</v>
      </c>
      <c r="W65" s="301">
        <v>0</v>
      </c>
      <c r="X65" s="302">
        <v>0</v>
      </c>
      <c r="Y65" s="301">
        <v>161.9</v>
      </c>
      <c r="Z65" s="302">
        <v>2571.39</v>
      </c>
      <c r="AA65" s="301">
        <v>626.91999999999996</v>
      </c>
      <c r="AB65" s="302">
        <v>0</v>
      </c>
      <c r="AC65" s="301">
        <v>0</v>
      </c>
      <c r="AD65" s="302">
        <v>11448.44</v>
      </c>
      <c r="AE65" s="304"/>
      <c r="AF65" s="304"/>
      <c r="AG65" s="304"/>
      <c r="AH65" s="304"/>
      <c r="AI65" s="304"/>
      <c r="AJ65" s="304"/>
      <c r="AK65" s="301"/>
    </row>
    <row r="66" spans="1:37" s="303" customFormat="1" ht="13.5" customHeight="1">
      <c r="A66" s="299" t="s">
        <v>69</v>
      </c>
      <c r="B66" s="300">
        <v>51787.77</v>
      </c>
      <c r="C66" s="301">
        <v>46000</v>
      </c>
      <c r="D66" s="302">
        <v>50000</v>
      </c>
      <c r="E66" s="301">
        <v>5406.16</v>
      </c>
      <c r="F66" s="302">
        <v>0</v>
      </c>
      <c r="G66" s="301">
        <v>4327.29</v>
      </c>
      <c r="H66" s="302">
        <v>0</v>
      </c>
      <c r="I66" s="301">
        <v>0</v>
      </c>
      <c r="J66" s="303">
        <v>1476</v>
      </c>
      <c r="K66" s="303">
        <v>31538</v>
      </c>
      <c r="L66" s="303">
        <v>34728</v>
      </c>
      <c r="M66" s="303">
        <v>0</v>
      </c>
      <c r="N66" s="302">
        <v>0</v>
      </c>
      <c r="O66" s="301">
        <v>1075</v>
      </c>
      <c r="P66" s="302">
        <v>1500</v>
      </c>
      <c r="Q66" s="301">
        <v>1075</v>
      </c>
      <c r="R66" s="303">
        <v>1075</v>
      </c>
      <c r="S66" s="302">
        <v>0</v>
      </c>
      <c r="T66" s="301">
        <v>1500</v>
      </c>
      <c r="U66" s="303">
        <v>1500</v>
      </c>
      <c r="V66" s="302">
        <v>0</v>
      </c>
      <c r="W66" s="301">
        <v>0</v>
      </c>
      <c r="X66" s="302">
        <v>0</v>
      </c>
      <c r="Y66" s="301">
        <v>0</v>
      </c>
      <c r="Z66" s="302">
        <v>0</v>
      </c>
      <c r="AA66" s="301">
        <v>0</v>
      </c>
      <c r="AB66" s="302">
        <v>0</v>
      </c>
      <c r="AC66" s="301">
        <v>0</v>
      </c>
      <c r="AD66" s="302">
        <v>287.77</v>
      </c>
      <c r="AE66" s="304"/>
      <c r="AF66" s="304"/>
      <c r="AG66" s="304"/>
      <c r="AH66" s="304"/>
      <c r="AI66" s="304"/>
      <c r="AJ66" s="304"/>
      <c r="AK66" s="301"/>
    </row>
    <row r="67" spans="1:37" s="303" customFormat="1" ht="13.5" customHeight="1">
      <c r="A67" s="299" t="s">
        <v>306</v>
      </c>
      <c r="B67" s="300">
        <v>90586</v>
      </c>
      <c r="C67" s="301">
        <v>125000</v>
      </c>
      <c r="D67" s="302">
        <v>87318</v>
      </c>
      <c r="E67" s="301">
        <v>3009</v>
      </c>
      <c r="F67" s="302">
        <v>0</v>
      </c>
      <c r="G67" s="301">
        <v>3147</v>
      </c>
      <c r="H67" s="302">
        <v>0</v>
      </c>
      <c r="I67" s="301">
        <v>0</v>
      </c>
      <c r="J67" s="303">
        <v>1187</v>
      </c>
      <c r="K67" s="303">
        <v>82020</v>
      </c>
      <c r="L67" s="303">
        <v>82984</v>
      </c>
      <c r="M67" s="303">
        <v>0</v>
      </c>
      <c r="N67" s="302">
        <v>0</v>
      </c>
      <c r="O67" s="301">
        <v>6145</v>
      </c>
      <c r="P67" s="302">
        <v>2886</v>
      </c>
      <c r="Q67" s="301">
        <v>6145</v>
      </c>
      <c r="R67" s="303">
        <v>6145</v>
      </c>
      <c r="S67" s="302">
        <v>0</v>
      </c>
      <c r="T67" s="301">
        <v>2886</v>
      </c>
      <c r="U67" s="303">
        <v>2886</v>
      </c>
      <c r="V67" s="302">
        <v>0</v>
      </c>
      <c r="W67" s="301">
        <v>0</v>
      </c>
      <c r="X67" s="302">
        <v>0</v>
      </c>
      <c r="Y67" s="301">
        <v>318</v>
      </c>
      <c r="Z67" s="302">
        <v>382</v>
      </c>
      <c r="AA67" s="301">
        <v>0</v>
      </c>
      <c r="AB67" s="302">
        <v>0</v>
      </c>
      <c r="AC67" s="301">
        <v>0</v>
      </c>
      <c r="AD67" s="302">
        <v>0</v>
      </c>
      <c r="AE67" s="304"/>
      <c r="AF67" s="304"/>
      <c r="AG67" s="304"/>
      <c r="AH67" s="304"/>
      <c r="AI67" s="304"/>
      <c r="AJ67" s="304"/>
      <c r="AK67" s="301"/>
    </row>
    <row r="68" spans="1:37" s="289" customFormat="1" ht="13.5" customHeight="1">
      <c r="A68" s="283" t="s">
        <v>540</v>
      </c>
      <c r="B68" s="284">
        <f t="shared" ref="B68:AD68" si="3">SUM(B53:B67)</f>
        <v>2046244.7300000004</v>
      </c>
      <c r="C68" s="285">
        <f t="shared" si="3"/>
        <v>1795003.35</v>
      </c>
      <c r="D68" s="286">
        <f t="shared" si="3"/>
        <v>1935060</v>
      </c>
      <c r="E68" s="285">
        <f t="shared" si="3"/>
        <v>113425.78</v>
      </c>
      <c r="F68" s="286">
        <f t="shared" si="3"/>
        <v>63.5</v>
      </c>
      <c r="G68" s="285">
        <f t="shared" si="3"/>
        <v>104678.02</v>
      </c>
      <c r="H68" s="286">
        <f t="shared" si="3"/>
        <v>56.36</v>
      </c>
      <c r="I68" s="285">
        <f t="shared" si="3"/>
        <v>10159.89</v>
      </c>
      <c r="J68" s="289">
        <f t="shared" si="3"/>
        <v>14668.18</v>
      </c>
      <c r="K68" s="289">
        <f t="shared" si="3"/>
        <v>1299199.75</v>
      </c>
      <c r="L68" s="289">
        <f t="shared" si="3"/>
        <v>1377772.7999999998</v>
      </c>
      <c r="M68" s="289">
        <f t="shared" si="3"/>
        <v>6622.6</v>
      </c>
      <c r="N68" s="286">
        <f t="shared" si="3"/>
        <v>2141.12</v>
      </c>
      <c r="O68" s="285">
        <f t="shared" si="3"/>
        <v>92879.89</v>
      </c>
      <c r="P68" s="286">
        <f t="shared" si="3"/>
        <v>40193</v>
      </c>
      <c r="Q68" s="285">
        <f t="shared" si="3"/>
        <v>41287.979999999996</v>
      </c>
      <c r="R68" s="289">
        <f t="shared" si="3"/>
        <v>41287.979999999996</v>
      </c>
      <c r="S68" s="286">
        <f t="shared" si="3"/>
        <v>0</v>
      </c>
      <c r="T68" s="285">
        <f t="shared" si="3"/>
        <v>40193</v>
      </c>
      <c r="U68" s="289">
        <f t="shared" si="3"/>
        <v>40193</v>
      </c>
      <c r="V68" s="286">
        <f t="shared" si="3"/>
        <v>0</v>
      </c>
      <c r="W68" s="285">
        <f t="shared" si="3"/>
        <v>0</v>
      </c>
      <c r="X68" s="286">
        <f t="shared" si="3"/>
        <v>0</v>
      </c>
      <c r="Y68" s="285">
        <f t="shared" si="3"/>
        <v>18962.300000000003</v>
      </c>
      <c r="Z68" s="286">
        <f t="shared" si="3"/>
        <v>5999.1900000000005</v>
      </c>
      <c r="AA68" s="285">
        <f t="shared" si="3"/>
        <v>53058.67</v>
      </c>
      <c r="AB68" s="286">
        <f t="shared" si="3"/>
        <v>0</v>
      </c>
      <c r="AC68" s="285">
        <f t="shared" si="3"/>
        <v>0</v>
      </c>
      <c r="AD68" s="286">
        <f t="shared" si="3"/>
        <v>64992.539999999994</v>
      </c>
      <c r="AE68" s="290"/>
      <c r="AF68" s="290"/>
      <c r="AG68" s="290"/>
      <c r="AH68" s="290"/>
      <c r="AI68" s="290"/>
      <c r="AJ68" s="290"/>
      <c r="AK68" s="285"/>
    </row>
    <row r="69" spans="1:37" s="311" customFormat="1" ht="13.5" customHeight="1" thickBot="1">
      <c r="A69" s="307"/>
      <c r="B69" s="308"/>
      <c r="C69" s="305"/>
      <c r="D69" s="309"/>
      <c r="E69" s="305"/>
      <c r="F69" s="309"/>
      <c r="G69" s="305"/>
      <c r="H69" s="309"/>
      <c r="I69" s="305"/>
      <c r="J69" s="306"/>
      <c r="K69" s="306"/>
      <c r="L69" s="306"/>
      <c r="M69" s="306"/>
      <c r="N69" s="309"/>
      <c r="O69" s="305"/>
      <c r="P69" s="309"/>
      <c r="Q69" s="305"/>
      <c r="R69" s="306"/>
      <c r="S69" s="309"/>
      <c r="T69" s="305"/>
      <c r="U69" s="306"/>
      <c r="V69" s="309"/>
      <c r="W69" s="305"/>
      <c r="X69" s="309"/>
      <c r="Y69" s="305"/>
      <c r="Z69" s="309"/>
      <c r="AA69" s="305"/>
      <c r="AB69" s="306"/>
      <c r="AC69" s="306"/>
      <c r="AD69" s="309"/>
      <c r="AE69" s="304"/>
      <c r="AF69" s="304"/>
      <c r="AG69" s="304"/>
      <c r="AH69" s="304"/>
      <c r="AI69" s="304"/>
      <c r="AJ69" s="304"/>
      <c r="AK69" s="310"/>
    </row>
    <row r="70" spans="1:37">
      <c r="A70" s="312" t="s">
        <v>541</v>
      </c>
      <c r="B70" s="313">
        <v>165835</v>
      </c>
      <c r="C70" s="314">
        <v>146743</v>
      </c>
      <c r="D70" s="315">
        <v>161999</v>
      </c>
      <c r="E70" s="314">
        <v>2000</v>
      </c>
      <c r="F70" s="315">
        <v>0</v>
      </c>
      <c r="G70" s="314">
        <v>3231</v>
      </c>
      <c r="H70" s="315">
        <v>0</v>
      </c>
      <c r="I70" s="314">
        <v>0</v>
      </c>
      <c r="J70" s="316">
        <v>0</v>
      </c>
      <c r="K70" s="316">
        <v>92398</v>
      </c>
      <c r="L70" s="316">
        <v>117256</v>
      </c>
      <c r="M70" s="316">
        <v>0</v>
      </c>
      <c r="N70" s="315">
        <v>0</v>
      </c>
      <c r="O70" s="314">
        <v>3685</v>
      </c>
      <c r="P70" s="315">
        <v>3836</v>
      </c>
      <c r="Q70" s="314">
        <v>3685</v>
      </c>
      <c r="R70" s="316">
        <v>3685</v>
      </c>
      <c r="S70" s="315">
        <v>0</v>
      </c>
      <c r="T70" s="314">
        <v>3836</v>
      </c>
      <c r="U70" s="316">
        <v>3836</v>
      </c>
      <c r="V70" s="315">
        <v>0</v>
      </c>
      <c r="W70" s="314">
        <v>0</v>
      </c>
      <c r="X70" s="315">
        <v>0</v>
      </c>
      <c r="Y70" s="314">
        <v>0</v>
      </c>
      <c r="Z70" s="315">
        <v>0</v>
      </c>
      <c r="AA70" s="317">
        <v>0</v>
      </c>
      <c r="AB70" s="315">
        <v>0</v>
      </c>
      <c r="AC70" s="314">
        <v>0</v>
      </c>
      <c r="AD70" s="315">
        <v>0</v>
      </c>
      <c r="AE70" s="250"/>
      <c r="AF70" s="250"/>
      <c r="AG70" s="250"/>
      <c r="AH70" s="250"/>
      <c r="AI70" s="250"/>
      <c r="AJ70" s="250"/>
    </row>
    <row r="71" spans="1:37">
      <c r="A71" s="318" t="s">
        <v>73</v>
      </c>
      <c r="B71" s="319">
        <v>237268</v>
      </c>
      <c r="C71" s="320">
        <v>253342</v>
      </c>
      <c r="D71" s="321">
        <v>234437</v>
      </c>
      <c r="E71" s="320">
        <v>5000</v>
      </c>
      <c r="F71" s="321">
        <v>0</v>
      </c>
      <c r="G71" s="320">
        <v>5000</v>
      </c>
      <c r="H71" s="321">
        <v>0</v>
      </c>
      <c r="I71" s="320">
        <v>4878</v>
      </c>
      <c r="J71" s="322">
        <v>0</v>
      </c>
      <c r="K71" s="322">
        <v>140803</v>
      </c>
      <c r="L71" s="322">
        <v>155856</v>
      </c>
      <c r="M71" s="322">
        <v>9927</v>
      </c>
      <c r="N71" s="321">
        <v>0</v>
      </c>
      <c r="O71" s="320">
        <v>4078</v>
      </c>
      <c r="P71" s="321">
        <v>2831</v>
      </c>
      <c r="Q71" s="320">
        <v>4078</v>
      </c>
      <c r="R71" s="322">
        <v>4078</v>
      </c>
      <c r="S71" s="321">
        <v>0</v>
      </c>
      <c r="T71" s="320">
        <v>2831</v>
      </c>
      <c r="U71" s="322">
        <v>2831</v>
      </c>
      <c r="V71" s="321">
        <v>0</v>
      </c>
      <c r="W71" s="320">
        <v>0</v>
      </c>
      <c r="X71" s="321">
        <v>0</v>
      </c>
      <c r="Y71" s="320">
        <v>0</v>
      </c>
      <c r="Z71" s="321">
        <v>0</v>
      </c>
      <c r="AA71" s="320">
        <v>1287</v>
      </c>
      <c r="AB71" s="321">
        <v>0</v>
      </c>
      <c r="AC71" s="320">
        <v>0</v>
      </c>
      <c r="AD71" s="321">
        <v>0</v>
      </c>
      <c r="AE71" s="250"/>
      <c r="AF71" s="250"/>
      <c r="AG71" s="250"/>
      <c r="AH71" s="250"/>
      <c r="AI71" s="250"/>
      <c r="AJ71" s="250"/>
    </row>
    <row r="72" spans="1:37" ht="33.75">
      <c r="A72" s="318" t="s">
        <v>542</v>
      </c>
      <c r="B72" s="319">
        <v>209777</v>
      </c>
      <c r="C72" s="320">
        <v>205000</v>
      </c>
      <c r="D72" s="321">
        <v>203000</v>
      </c>
      <c r="E72" s="320">
        <v>8004</v>
      </c>
      <c r="F72" s="323">
        <v>0</v>
      </c>
      <c r="G72" s="320">
        <v>8523</v>
      </c>
      <c r="H72" s="321">
        <v>0</v>
      </c>
      <c r="I72" s="320">
        <v>0</v>
      </c>
      <c r="J72" s="322">
        <v>0</v>
      </c>
      <c r="K72" s="322">
        <v>122363</v>
      </c>
      <c r="L72" s="322">
        <v>163500</v>
      </c>
      <c r="M72" s="322">
        <v>0</v>
      </c>
      <c r="N72" s="321">
        <v>0</v>
      </c>
      <c r="O72" s="320">
        <v>2723</v>
      </c>
      <c r="P72" s="321">
        <v>3777</v>
      </c>
      <c r="Q72" s="320">
        <v>2723</v>
      </c>
      <c r="R72" s="322">
        <v>2723</v>
      </c>
      <c r="S72" s="321">
        <v>0</v>
      </c>
      <c r="T72" s="320">
        <v>3777</v>
      </c>
      <c r="U72" s="322">
        <v>3777</v>
      </c>
      <c r="V72" s="321">
        <v>0</v>
      </c>
      <c r="W72" s="320">
        <v>0</v>
      </c>
      <c r="X72" s="321">
        <v>0</v>
      </c>
      <c r="Y72" s="320">
        <v>0</v>
      </c>
      <c r="Z72" s="321">
        <v>0</v>
      </c>
      <c r="AA72" s="320">
        <v>0</v>
      </c>
      <c r="AB72" s="321">
        <v>0</v>
      </c>
      <c r="AC72" s="320">
        <v>6000</v>
      </c>
      <c r="AD72" s="321">
        <v>3000</v>
      </c>
      <c r="AE72" s="250"/>
      <c r="AF72" s="250"/>
      <c r="AG72" s="250"/>
      <c r="AH72" s="250"/>
      <c r="AI72" s="250"/>
      <c r="AJ72" s="250"/>
    </row>
    <row r="73" spans="1:37">
      <c r="A73" s="318" t="s">
        <v>543</v>
      </c>
      <c r="B73" s="319">
        <v>155685</v>
      </c>
      <c r="C73" s="320">
        <v>123750</v>
      </c>
      <c r="D73" s="321">
        <v>150000</v>
      </c>
      <c r="E73" s="320">
        <v>9000</v>
      </c>
      <c r="F73" s="321">
        <v>0</v>
      </c>
      <c r="G73" s="320">
        <v>12000</v>
      </c>
      <c r="H73" s="321">
        <v>0</v>
      </c>
      <c r="I73" s="320">
        <v>0</v>
      </c>
      <c r="J73" s="322">
        <v>1142</v>
      </c>
      <c r="K73" s="322">
        <v>78000</v>
      </c>
      <c r="L73" s="322">
        <v>81908</v>
      </c>
      <c r="M73" s="322">
        <v>0</v>
      </c>
      <c r="N73" s="321">
        <v>100</v>
      </c>
      <c r="O73" s="320">
        <v>2558</v>
      </c>
      <c r="P73" s="321">
        <v>3537</v>
      </c>
      <c r="Q73" s="320">
        <v>2558</v>
      </c>
      <c r="R73" s="322">
        <v>2558</v>
      </c>
      <c r="S73" s="321">
        <v>0</v>
      </c>
      <c r="T73" s="320">
        <v>3537</v>
      </c>
      <c r="U73" s="322">
        <v>3537</v>
      </c>
      <c r="V73" s="321">
        <v>0</v>
      </c>
      <c r="W73" s="320">
        <v>0</v>
      </c>
      <c r="X73" s="321">
        <v>0</v>
      </c>
      <c r="Y73" s="320">
        <v>1594</v>
      </c>
      <c r="Z73" s="321">
        <v>1148</v>
      </c>
      <c r="AA73" s="320">
        <v>0</v>
      </c>
      <c r="AB73" s="321">
        <v>0</v>
      </c>
      <c r="AC73" s="320">
        <v>500</v>
      </c>
      <c r="AD73" s="321">
        <v>1000</v>
      </c>
      <c r="AE73" s="250"/>
      <c r="AF73" s="250"/>
      <c r="AG73" s="250"/>
      <c r="AH73" s="250"/>
      <c r="AI73" s="250"/>
      <c r="AJ73" s="250"/>
    </row>
    <row r="74" spans="1:37">
      <c r="A74" s="318" t="s">
        <v>544</v>
      </c>
      <c r="B74" s="319">
        <v>114714</v>
      </c>
      <c r="C74" s="320">
        <v>112000</v>
      </c>
      <c r="D74" s="321">
        <v>110000</v>
      </c>
      <c r="E74" s="320">
        <v>10055</v>
      </c>
      <c r="F74" s="321">
        <v>0</v>
      </c>
      <c r="G74" s="320">
        <v>9025</v>
      </c>
      <c r="H74" s="321">
        <v>0</v>
      </c>
      <c r="I74" s="320">
        <v>260</v>
      </c>
      <c r="J74" s="322">
        <v>2542</v>
      </c>
      <c r="K74" s="322">
        <v>69900</v>
      </c>
      <c r="L74" s="322">
        <v>72357</v>
      </c>
      <c r="M74" s="322">
        <v>0</v>
      </c>
      <c r="N74" s="321">
        <v>0</v>
      </c>
      <c r="O74" s="320">
        <v>10102</v>
      </c>
      <c r="P74" s="321">
        <v>1938</v>
      </c>
      <c r="Q74" s="320">
        <v>1413</v>
      </c>
      <c r="R74" s="322">
        <v>1413</v>
      </c>
      <c r="S74" s="321">
        <v>0</v>
      </c>
      <c r="T74" s="320">
        <v>1938</v>
      </c>
      <c r="U74" s="322">
        <v>1938</v>
      </c>
      <c r="V74" s="321">
        <v>0</v>
      </c>
      <c r="W74" s="320">
        <v>0</v>
      </c>
      <c r="X74" s="321">
        <v>0</v>
      </c>
      <c r="Y74" s="320">
        <v>0</v>
      </c>
      <c r="Z74" s="321">
        <v>0</v>
      </c>
      <c r="AA74" s="320">
        <v>0</v>
      </c>
      <c r="AB74" s="321">
        <v>0</v>
      </c>
      <c r="AC74" s="320">
        <v>0</v>
      </c>
      <c r="AD74" s="321">
        <v>2776</v>
      </c>
      <c r="AE74" s="250"/>
      <c r="AF74" s="250"/>
      <c r="AG74" s="250"/>
      <c r="AH74" s="250"/>
      <c r="AI74" s="250"/>
      <c r="AJ74" s="250"/>
    </row>
    <row r="75" spans="1:37">
      <c r="A75" s="299" t="s">
        <v>77</v>
      </c>
      <c r="B75" s="319">
        <v>153539</v>
      </c>
      <c r="C75" s="320">
        <v>130000</v>
      </c>
      <c r="D75" s="321">
        <v>150000</v>
      </c>
      <c r="E75" s="320">
        <v>6053</v>
      </c>
      <c r="F75" s="321">
        <v>148</v>
      </c>
      <c r="G75" s="320">
        <v>6981</v>
      </c>
      <c r="H75" s="321">
        <v>557</v>
      </c>
      <c r="I75" s="320">
        <v>8255</v>
      </c>
      <c r="J75" s="322">
        <v>1162</v>
      </c>
      <c r="K75" s="322">
        <v>97261</v>
      </c>
      <c r="L75" s="322">
        <v>106584</v>
      </c>
      <c r="M75" s="322">
        <v>0</v>
      </c>
      <c r="N75" s="321">
        <v>18638</v>
      </c>
      <c r="O75" s="320">
        <v>1628</v>
      </c>
      <c r="P75" s="321">
        <v>2788</v>
      </c>
      <c r="Q75" s="320">
        <v>1628</v>
      </c>
      <c r="R75" s="322">
        <v>1608</v>
      </c>
      <c r="S75" s="321">
        <v>20</v>
      </c>
      <c r="T75" s="320">
        <v>2351</v>
      </c>
      <c r="U75" s="322">
        <v>2351</v>
      </c>
      <c r="V75" s="321">
        <v>0</v>
      </c>
      <c r="W75" s="320">
        <v>0</v>
      </c>
      <c r="X75" s="321">
        <v>0</v>
      </c>
      <c r="Y75" s="320">
        <v>102</v>
      </c>
      <c r="Z75" s="321">
        <v>321</v>
      </c>
      <c r="AA75" s="320">
        <v>0</v>
      </c>
      <c r="AB75" s="321">
        <v>0</v>
      </c>
      <c r="AC75" s="320">
        <v>576</v>
      </c>
      <c r="AD75" s="321">
        <v>430</v>
      </c>
      <c r="AE75" s="250"/>
      <c r="AF75" s="250"/>
      <c r="AG75" s="250"/>
      <c r="AH75" s="250"/>
      <c r="AI75" s="250"/>
      <c r="AJ75" s="250"/>
    </row>
    <row r="76" spans="1:37">
      <c r="A76" s="299" t="s">
        <v>545</v>
      </c>
      <c r="B76" s="319">
        <v>179924</v>
      </c>
      <c r="C76" s="320">
        <v>162000</v>
      </c>
      <c r="D76" s="321">
        <v>175800</v>
      </c>
      <c r="E76" s="320">
        <v>10076</v>
      </c>
      <c r="F76" s="321">
        <v>6</v>
      </c>
      <c r="G76" s="320">
        <v>10338</v>
      </c>
      <c r="H76" s="321">
        <v>0</v>
      </c>
      <c r="I76" s="320">
        <v>2112</v>
      </c>
      <c r="J76" s="322">
        <v>3928</v>
      </c>
      <c r="K76" s="322">
        <v>51664</v>
      </c>
      <c r="L76" s="322">
        <v>66816</v>
      </c>
      <c r="M76" s="322">
        <v>46484</v>
      </c>
      <c r="N76" s="321">
        <v>0</v>
      </c>
      <c r="O76" s="320">
        <v>6603</v>
      </c>
      <c r="P76" s="321">
        <v>4124</v>
      </c>
      <c r="Q76" s="320">
        <v>4449</v>
      </c>
      <c r="R76" s="322">
        <v>4449</v>
      </c>
      <c r="S76" s="321">
        <v>0</v>
      </c>
      <c r="T76" s="320">
        <v>3432</v>
      </c>
      <c r="U76" s="322">
        <v>3432</v>
      </c>
      <c r="V76" s="321">
        <v>0</v>
      </c>
      <c r="W76" s="320">
        <v>0</v>
      </c>
      <c r="X76" s="321">
        <v>0</v>
      </c>
      <c r="Y76" s="320">
        <v>0</v>
      </c>
      <c r="Z76" s="321">
        <v>0</v>
      </c>
      <c r="AA76" s="320">
        <v>0</v>
      </c>
      <c r="AB76" s="321">
        <v>0</v>
      </c>
      <c r="AC76" s="320">
        <v>0</v>
      </c>
      <c r="AD76" s="321">
        <v>0</v>
      </c>
      <c r="AE76" s="250"/>
      <c r="AF76" s="250"/>
      <c r="AG76" s="250"/>
      <c r="AH76" s="250"/>
      <c r="AI76" s="250"/>
      <c r="AJ76" s="250"/>
    </row>
    <row r="77" spans="1:37">
      <c r="A77" s="318" t="s">
        <v>79</v>
      </c>
      <c r="B77" s="319">
        <v>620602</v>
      </c>
      <c r="C77" s="320">
        <v>551887</v>
      </c>
      <c r="D77" s="321">
        <v>588876</v>
      </c>
      <c r="E77" s="320">
        <v>16055</v>
      </c>
      <c r="F77" s="321">
        <v>1066</v>
      </c>
      <c r="G77" s="320">
        <v>15407</v>
      </c>
      <c r="H77" s="321">
        <v>1179</v>
      </c>
      <c r="I77" s="320">
        <v>6288</v>
      </c>
      <c r="J77" s="322">
        <v>7872</v>
      </c>
      <c r="K77" s="322">
        <v>361110</v>
      </c>
      <c r="L77" s="322">
        <v>366762</v>
      </c>
      <c r="M77" s="322">
        <v>712</v>
      </c>
      <c r="N77" s="321">
        <v>1200</v>
      </c>
      <c r="O77" s="320">
        <v>13661</v>
      </c>
      <c r="P77" s="321">
        <v>17389</v>
      </c>
      <c r="Q77" s="320">
        <v>13661</v>
      </c>
      <c r="R77" s="322">
        <v>13661</v>
      </c>
      <c r="S77" s="321">
        <v>0</v>
      </c>
      <c r="T77" s="320">
        <v>17389</v>
      </c>
      <c r="U77" s="322">
        <v>10929</v>
      </c>
      <c r="V77" s="321">
        <v>0</v>
      </c>
      <c r="W77" s="320">
        <v>0</v>
      </c>
      <c r="X77" s="321">
        <v>0</v>
      </c>
      <c r="Y77" s="320">
        <v>9856</v>
      </c>
      <c r="Z77" s="321">
        <v>13101</v>
      </c>
      <c r="AA77" s="324">
        <v>0</v>
      </c>
      <c r="AB77" s="321">
        <v>0</v>
      </c>
      <c r="AC77" s="320">
        <v>9310</v>
      </c>
      <c r="AD77" s="321">
        <v>1236</v>
      </c>
      <c r="AE77" s="250"/>
      <c r="AF77" s="250"/>
      <c r="AG77" s="250"/>
      <c r="AH77" s="250"/>
      <c r="AI77" s="250"/>
      <c r="AJ77" s="250"/>
    </row>
    <row r="78" spans="1:37">
      <c r="A78" s="318" t="s">
        <v>80</v>
      </c>
      <c r="B78" s="319">
        <v>206792</v>
      </c>
      <c r="C78" s="320">
        <v>145000</v>
      </c>
      <c r="D78" s="321">
        <v>165000</v>
      </c>
      <c r="E78" s="320">
        <v>3993</v>
      </c>
      <c r="F78" s="321">
        <v>49</v>
      </c>
      <c r="G78" s="320">
        <v>1336</v>
      </c>
      <c r="H78" s="321">
        <v>3808</v>
      </c>
      <c r="I78" s="320">
        <v>0</v>
      </c>
      <c r="J78" s="322">
        <v>1896</v>
      </c>
      <c r="K78" s="322">
        <v>96103</v>
      </c>
      <c r="L78" s="322">
        <v>128627</v>
      </c>
      <c r="M78" s="322">
        <v>0</v>
      </c>
      <c r="N78" s="321">
        <v>200</v>
      </c>
      <c r="O78" s="320">
        <v>9533</v>
      </c>
      <c r="P78" s="321">
        <v>10172</v>
      </c>
      <c r="Q78" s="320">
        <v>9533</v>
      </c>
      <c r="R78" s="322">
        <v>9533</v>
      </c>
      <c r="S78" s="321">
        <v>0</v>
      </c>
      <c r="T78" s="320">
        <v>6314</v>
      </c>
      <c r="U78" s="322">
        <v>6314</v>
      </c>
      <c r="V78" s="321">
        <v>0</v>
      </c>
      <c r="W78" s="320">
        <v>0</v>
      </c>
      <c r="X78" s="321">
        <v>0</v>
      </c>
      <c r="Y78" s="320">
        <v>18392</v>
      </c>
      <c r="Z78" s="321">
        <v>6620</v>
      </c>
      <c r="AA78" s="320">
        <v>0</v>
      </c>
      <c r="AB78" s="321">
        <v>25000</v>
      </c>
      <c r="AC78" s="320">
        <v>0</v>
      </c>
      <c r="AD78" s="321">
        <v>0</v>
      </c>
      <c r="AE78" s="250"/>
      <c r="AF78" s="250"/>
      <c r="AG78" s="250"/>
      <c r="AH78" s="250"/>
      <c r="AI78" s="250"/>
      <c r="AJ78" s="250"/>
    </row>
    <row r="79" spans="1:37">
      <c r="A79" s="325" t="s">
        <v>81</v>
      </c>
      <c r="B79" s="326">
        <v>2044136</v>
      </c>
      <c r="C79" s="327">
        <v>1829722</v>
      </c>
      <c r="D79" s="328">
        <v>1939112</v>
      </c>
      <c r="E79" s="327">
        <v>70236</v>
      </c>
      <c r="F79" s="328">
        <v>1269</v>
      </c>
      <c r="G79" s="327">
        <v>71841</v>
      </c>
      <c r="H79" s="328">
        <v>5544</v>
      </c>
      <c r="I79" s="327">
        <v>21793</v>
      </c>
      <c r="J79" s="329">
        <v>18542</v>
      </c>
      <c r="K79" s="329">
        <v>1109602</v>
      </c>
      <c r="L79" s="329">
        <v>1259666</v>
      </c>
      <c r="M79" s="329">
        <v>57123</v>
      </c>
      <c r="N79" s="328">
        <v>20138</v>
      </c>
      <c r="O79" s="327">
        <v>54571</v>
      </c>
      <c r="P79" s="328">
        <v>50392</v>
      </c>
      <c r="Q79" s="327">
        <v>43728</v>
      </c>
      <c r="R79" s="329">
        <v>43728</v>
      </c>
      <c r="S79" s="328">
        <v>20</v>
      </c>
      <c r="T79" s="327">
        <v>45405</v>
      </c>
      <c r="U79" s="329">
        <v>38945</v>
      </c>
      <c r="V79" s="328">
        <v>0</v>
      </c>
      <c r="W79" s="327">
        <v>0</v>
      </c>
      <c r="X79" s="328">
        <v>0</v>
      </c>
      <c r="Y79" s="327">
        <v>29944</v>
      </c>
      <c r="Z79" s="328">
        <v>21190</v>
      </c>
      <c r="AA79" s="327">
        <v>1287</v>
      </c>
      <c r="AB79" s="328">
        <v>25000</v>
      </c>
      <c r="AC79" s="327">
        <v>16386</v>
      </c>
      <c r="AD79" s="328">
        <v>8442</v>
      </c>
      <c r="AE79" s="250"/>
      <c r="AF79" s="250"/>
      <c r="AG79" s="250"/>
      <c r="AH79" s="250"/>
      <c r="AI79" s="250"/>
      <c r="AJ79" s="250"/>
    </row>
    <row r="80" spans="1:37" s="189" customFormat="1">
      <c r="A80" s="330"/>
      <c r="B80" s="331"/>
      <c r="C80" s="332"/>
      <c r="D80" s="333"/>
      <c r="E80" s="332"/>
      <c r="F80" s="333"/>
      <c r="G80" s="332"/>
      <c r="H80" s="333"/>
      <c r="I80" s="332"/>
      <c r="J80" s="334"/>
      <c r="K80" s="334"/>
      <c r="L80" s="334"/>
      <c r="M80" s="334"/>
      <c r="N80" s="333"/>
      <c r="O80" s="332"/>
      <c r="P80" s="333"/>
      <c r="Q80" s="332"/>
      <c r="R80" s="334"/>
      <c r="S80" s="333"/>
      <c r="T80" s="332"/>
      <c r="U80" s="334"/>
      <c r="V80" s="333"/>
      <c r="W80" s="332"/>
      <c r="X80" s="333"/>
      <c r="Y80" s="332"/>
      <c r="Z80" s="333"/>
      <c r="AA80" s="332"/>
      <c r="AB80" s="333"/>
      <c r="AC80" s="332"/>
      <c r="AD80" s="333"/>
      <c r="AE80" s="250"/>
      <c r="AF80" s="250"/>
      <c r="AG80" s="250"/>
      <c r="AH80" s="250"/>
      <c r="AI80" s="250"/>
      <c r="AJ80" s="250"/>
    </row>
    <row r="81" spans="1:36">
      <c r="A81" s="335" t="s">
        <v>82</v>
      </c>
      <c r="B81" s="313">
        <v>76500</v>
      </c>
      <c r="C81" s="314">
        <v>80400</v>
      </c>
      <c r="D81" s="336">
        <v>65000</v>
      </c>
      <c r="E81" s="337">
        <v>5011</v>
      </c>
      <c r="F81" s="315">
        <v>0</v>
      </c>
      <c r="G81" s="338">
        <v>5012</v>
      </c>
      <c r="H81" s="315">
        <v>0</v>
      </c>
      <c r="I81" s="337">
        <v>0</v>
      </c>
      <c r="J81" s="316">
        <v>0</v>
      </c>
      <c r="K81" s="316">
        <v>49920</v>
      </c>
      <c r="L81" s="316">
        <v>36778</v>
      </c>
      <c r="M81" s="316">
        <v>0</v>
      </c>
      <c r="N81" s="315">
        <v>0</v>
      </c>
      <c r="O81" s="314">
        <v>1000</v>
      </c>
      <c r="P81" s="315">
        <v>1500</v>
      </c>
      <c r="Q81" s="314">
        <v>1000</v>
      </c>
      <c r="R81" s="338">
        <v>1000</v>
      </c>
      <c r="S81" s="315">
        <v>0</v>
      </c>
      <c r="T81" s="314">
        <v>1500</v>
      </c>
      <c r="U81" s="338">
        <v>1500</v>
      </c>
      <c r="V81" s="315">
        <v>0</v>
      </c>
      <c r="W81" s="314">
        <v>0</v>
      </c>
      <c r="X81" s="315">
        <v>0</v>
      </c>
      <c r="Y81" s="314">
        <v>0</v>
      </c>
      <c r="Z81" s="315">
        <v>0</v>
      </c>
      <c r="AA81" s="314">
        <v>0</v>
      </c>
      <c r="AB81" s="315">
        <v>10000</v>
      </c>
      <c r="AC81" s="314">
        <v>0</v>
      </c>
      <c r="AD81" s="315">
        <v>0</v>
      </c>
      <c r="AE81" s="250"/>
      <c r="AF81" s="250"/>
      <c r="AG81" s="250"/>
      <c r="AH81" s="250"/>
      <c r="AI81" s="250"/>
      <c r="AJ81" s="250"/>
    </row>
    <row r="82" spans="1:36" s="189" customFormat="1">
      <c r="A82" s="339" t="s">
        <v>83</v>
      </c>
      <c r="B82" s="319">
        <v>62175</v>
      </c>
      <c r="C82" s="320">
        <v>50000</v>
      </c>
      <c r="D82" s="340">
        <v>36204</v>
      </c>
      <c r="E82" s="341">
        <v>5000</v>
      </c>
      <c r="F82" s="342">
        <v>0</v>
      </c>
      <c r="G82" s="343">
        <v>6377</v>
      </c>
      <c r="H82" s="321">
        <v>0</v>
      </c>
      <c r="I82" s="341">
        <v>0</v>
      </c>
      <c r="J82" s="322">
        <v>0</v>
      </c>
      <c r="K82" s="322">
        <v>31900</v>
      </c>
      <c r="L82" s="322">
        <v>22837</v>
      </c>
      <c r="M82" s="322">
        <v>0</v>
      </c>
      <c r="N82" s="321">
        <v>0</v>
      </c>
      <c r="O82" s="320">
        <v>1000</v>
      </c>
      <c r="P82" s="321">
        <v>1500</v>
      </c>
      <c r="Q82" s="341">
        <v>1000</v>
      </c>
      <c r="R82" s="343">
        <v>1000</v>
      </c>
      <c r="S82" s="340">
        <v>0</v>
      </c>
      <c r="T82" s="341">
        <v>1500</v>
      </c>
      <c r="U82" s="343">
        <v>1500</v>
      </c>
      <c r="V82" s="321">
        <v>0</v>
      </c>
      <c r="W82" s="320">
        <v>0</v>
      </c>
      <c r="X82" s="340">
        <v>0</v>
      </c>
      <c r="Y82" s="341">
        <v>0</v>
      </c>
      <c r="Z82" s="321"/>
      <c r="AA82" s="320">
        <v>19919</v>
      </c>
      <c r="AB82" s="321">
        <v>24471</v>
      </c>
      <c r="AC82" s="320">
        <v>0</v>
      </c>
      <c r="AD82" s="321">
        <v>0</v>
      </c>
      <c r="AE82" s="250"/>
      <c r="AF82" s="250"/>
      <c r="AG82" s="250"/>
      <c r="AH82" s="250"/>
      <c r="AI82" s="250"/>
      <c r="AJ82" s="250"/>
    </row>
    <row r="83" spans="1:36">
      <c r="A83" s="339" t="s">
        <v>84</v>
      </c>
      <c r="B83" s="319">
        <v>220763</v>
      </c>
      <c r="C83" s="320">
        <v>206017</v>
      </c>
      <c r="D83" s="340">
        <v>217439</v>
      </c>
      <c r="E83" s="341">
        <v>8000</v>
      </c>
      <c r="F83" s="342">
        <v>0</v>
      </c>
      <c r="G83" s="343">
        <v>9000</v>
      </c>
      <c r="H83" s="321">
        <v>0</v>
      </c>
      <c r="I83" s="341">
        <v>0</v>
      </c>
      <c r="J83" s="322">
        <v>0</v>
      </c>
      <c r="K83" s="322">
        <v>163726</v>
      </c>
      <c r="L83" s="322">
        <v>188943</v>
      </c>
      <c r="M83" s="322">
        <v>0</v>
      </c>
      <c r="N83" s="321">
        <v>0</v>
      </c>
      <c r="O83" s="320">
        <v>5763</v>
      </c>
      <c r="P83" s="321">
        <v>3297</v>
      </c>
      <c r="Q83" s="341">
        <v>5763</v>
      </c>
      <c r="R83" s="343">
        <v>5763</v>
      </c>
      <c r="S83" s="340">
        <v>0</v>
      </c>
      <c r="T83" s="341">
        <v>3297</v>
      </c>
      <c r="U83" s="343">
        <v>3297</v>
      </c>
      <c r="V83" s="321">
        <v>0</v>
      </c>
      <c r="W83" s="341">
        <v>0</v>
      </c>
      <c r="X83" s="340">
        <v>0</v>
      </c>
      <c r="Y83" s="341">
        <v>0</v>
      </c>
      <c r="Z83" s="342">
        <v>27</v>
      </c>
      <c r="AA83" s="320">
        <v>0</v>
      </c>
      <c r="AB83" s="321">
        <v>0</v>
      </c>
      <c r="AC83" s="320">
        <v>0</v>
      </c>
      <c r="AD83" s="321">
        <v>0</v>
      </c>
      <c r="AE83" s="250"/>
      <c r="AF83" s="250"/>
      <c r="AG83" s="250"/>
      <c r="AH83" s="250"/>
      <c r="AI83" s="250"/>
      <c r="AJ83" s="250"/>
    </row>
    <row r="84" spans="1:36">
      <c r="A84" s="339" t="s">
        <v>85</v>
      </c>
      <c r="B84" s="319">
        <v>116186</v>
      </c>
      <c r="C84" s="320">
        <v>108000</v>
      </c>
      <c r="D84" s="340">
        <v>112800</v>
      </c>
      <c r="E84" s="341">
        <v>4046</v>
      </c>
      <c r="F84" s="342">
        <v>0</v>
      </c>
      <c r="G84" s="343">
        <v>4001</v>
      </c>
      <c r="H84" s="321">
        <v>0</v>
      </c>
      <c r="I84" s="341">
        <v>0</v>
      </c>
      <c r="J84" s="322">
        <v>0</v>
      </c>
      <c r="K84" s="322">
        <v>72500</v>
      </c>
      <c r="L84" s="322">
        <v>91161</v>
      </c>
      <c r="M84" s="322">
        <v>0</v>
      </c>
      <c r="N84" s="321">
        <v>0</v>
      </c>
      <c r="O84" s="320">
        <v>5467</v>
      </c>
      <c r="P84" s="321">
        <v>2408</v>
      </c>
      <c r="Q84" s="341">
        <v>5467</v>
      </c>
      <c r="R84" s="343">
        <v>5467</v>
      </c>
      <c r="S84" s="340">
        <v>0</v>
      </c>
      <c r="T84" s="341">
        <v>2408</v>
      </c>
      <c r="U84" s="343">
        <v>2408</v>
      </c>
      <c r="V84" s="321">
        <v>0</v>
      </c>
      <c r="W84" s="341">
        <v>0</v>
      </c>
      <c r="X84" s="340">
        <v>0</v>
      </c>
      <c r="Y84" s="341">
        <v>0</v>
      </c>
      <c r="Z84" s="342">
        <v>0</v>
      </c>
      <c r="AA84" s="320">
        <v>0</v>
      </c>
      <c r="AB84" s="321">
        <v>0</v>
      </c>
      <c r="AC84" s="320">
        <v>1000</v>
      </c>
      <c r="AD84" s="321">
        <v>978</v>
      </c>
      <c r="AE84" s="250"/>
      <c r="AF84" s="250"/>
      <c r="AG84" s="250"/>
      <c r="AH84" s="250"/>
      <c r="AI84" s="250"/>
      <c r="AJ84" s="250"/>
    </row>
    <row r="85" spans="1:36">
      <c r="A85" s="339" t="s">
        <v>314</v>
      </c>
      <c r="B85" s="319">
        <v>301944</v>
      </c>
      <c r="C85" s="320">
        <v>235000</v>
      </c>
      <c r="D85" s="340">
        <v>273000</v>
      </c>
      <c r="E85" s="341">
        <v>17314</v>
      </c>
      <c r="F85" s="342">
        <v>0</v>
      </c>
      <c r="G85" s="343">
        <v>10150</v>
      </c>
      <c r="H85" s="321">
        <v>0</v>
      </c>
      <c r="I85" s="341">
        <v>0</v>
      </c>
      <c r="J85" s="322">
        <v>0</v>
      </c>
      <c r="K85" s="322">
        <v>165285</v>
      </c>
      <c r="L85" s="322">
        <v>170918</v>
      </c>
      <c r="M85" s="322">
        <v>0</v>
      </c>
      <c r="N85" s="321">
        <v>0</v>
      </c>
      <c r="O85" s="320">
        <v>8736</v>
      </c>
      <c r="P85" s="321">
        <v>5147</v>
      </c>
      <c r="Q85" s="341">
        <v>8736</v>
      </c>
      <c r="R85" s="343">
        <v>8736</v>
      </c>
      <c r="S85" s="340">
        <v>0</v>
      </c>
      <c r="T85" s="341">
        <v>5147</v>
      </c>
      <c r="U85" s="343">
        <v>5147</v>
      </c>
      <c r="V85" s="321">
        <v>0</v>
      </c>
      <c r="W85" s="341">
        <v>0</v>
      </c>
      <c r="X85" s="340">
        <v>0</v>
      </c>
      <c r="Y85" s="341">
        <v>0</v>
      </c>
      <c r="Z85" s="342">
        <v>4912</v>
      </c>
      <c r="AA85" s="320">
        <v>28435</v>
      </c>
      <c r="AB85" s="321">
        <v>16885</v>
      </c>
      <c r="AC85" s="320">
        <v>0</v>
      </c>
      <c r="AD85" s="321">
        <v>2000</v>
      </c>
      <c r="AE85" s="250"/>
      <c r="AF85" s="250"/>
      <c r="AG85" s="250"/>
      <c r="AH85" s="250"/>
      <c r="AI85" s="250"/>
      <c r="AJ85" s="250"/>
    </row>
    <row r="86" spans="1:36">
      <c r="A86" s="339" t="s">
        <v>87</v>
      </c>
      <c r="B86" s="319">
        <v>89972</v>
      </c>
      <c r="C86" s="320">
        <v>85100</v>
      </c>
      <c r="D86" s="340">
        <v>87398</v>
      </c>
      <c r="E86" s="341">
        <v>14705</v>
      </c>
      <c r="F86" s="342">
        <v>0</v>
      </c>
      <c r="G86" s="343">
        <v>12059</v>
      </c>
      <c r="H86" s="321">
        <v>0</v>
      </c>
      <c r="I86" s="341">
        <v>0</v>
      </c>
      <c r="J86" s="322">
        <v>0</v>
      </c>
      <c r="K86" s="344">
        <v>49762</v>
      </c>
      <c r="L86" s="322">
        <v>55827</v>
      </c>
      <c r="M86" s="322">
        <v>0</v>
      </c>
      <c r="N86" s="321">
        <v>0</v>
      </c>
      <c r="O86" s="320">
        <v>1811</v>
      </c>
      <c r="P86" s="321">
        <v>2574</v>
      </c>
      <c r="Q86" s="341">
        <v>1811</v>
      </c>
      <c r="R86" s="343">
        <v>1811</v>
      </c>
      <c r="S86" s="340">
        <v>0</v>
      </c>
      <c r="T86" s="341">
        <v>2574</v>
      </c>
      <c r="U86" s="343">
        <v>2574</v>
      </c>
      <c r="V86" s="321">
        <v>0</v>
      </c>
      <c r="W86" s="341">
        <v>0</v>
      </c>
      <c r="X86" s="340">
        <v>0</v>
      </c>
      <c r="Y86" s="341">
        <v>0</v>
      </c>
      <c r="Z86" s="342">
        <v>0</v>
      </c>
      <c r="AA86" s="345">
        <v>0</v>
      </c>
      <c r="AB86" s="346">
        <v>0</v>
      </c>
      <c r="AC86" s="345">
        <v>0</v>
      </c>
      <c r="AD86" s="346">
        <v>0</v>
      </c>
      <c r="AE86" s="250"/>
      <c r="AF86" s="250"/>
      <c r="AG86" s="250"/>
      <c r="AH86" s="250"/>
      <c r="AI86" s="250"/>
      <c r="AJ86" s="250"/>
    </row>
    <row r="87" spans="1:36">
      <c r="A87" s="335" t="s">
        <v>315</v>
      </c>
      <c r="B87" s="313">
        <v>284644</v>
      </c>
      <c r="C87" s="314">
        <v>228000</v>
      </c>
      <c r="D87" s="336">
        <v>233000</v>
      </c>
      <c r="E87" s="337">
        <v>27928</v>
      </c>
      <c r="F87" s="347">
        <v>0</v>
      </c>
      <c r="G87" s="338">
        <v>18666</v>
      </c>
      <c r="H87" s="315">
        <v>0</v>
      </c>
      <c r="I87" s="337">
        <v>1132</v>
      </c>
      <c r="J87" s="316">
        <v>0</v>
      </c>
      <c r="K87" s="322">
        <v>181328</v>
      </c>
      <c r="L87" s="316">
        <v>179215</v>
      </c>
      <c r="M87" s="316">
        <v>0</v>
      </c>
      <c r="N87" s="315">
        <v>500</v>
      </c>
      <c r="O87" s="314">
        <v>51462</v>
      </c>
      <c r="P87" s="315">
        <v>51644</v>
      </c>
      <c r="Q87" s="337">
        <v>9462</v>
      </c>
      <c r="R87" s="338">
        <v>9462</v>
      </c>
      <c r="S87" s="336">
        <v>0</v>
      </c>
      <c r="T87" s="337">
        <v>11644</v>
      </c>
      <c r="U87" s="338">
        <v>11624</v>
      </c>
      <c r="V87" s="315">
        <v>0</v>
      </c>
      <c r="W87" s="337">
        <v>42000</v>
      </c>
      <c r="X87" s="336">
        <v>40000</v>
      </c>
      <c r="Y87" s="341">
        <v>64</v>
      </c>
      <c r="Z87" s="342">
        <v>0</v>
      </c>
      <c r="AA87" s="341">
        <v>0</v>
      </c>
      <c r="AB87" s="321">
        <v>0</v>
      </c>
      <c r="AC87" s="320">
        <v>0</v>
      </c>
      <c r="AD87" s="321">
        <v>0</v>
      </c>
      <c r="AE87" s="250"/>
      <c r="AF87" s="250"/>
      <c r="AG87" s="250"/>
      <c r="AH87" s="250"/>
      <c r="AI87" s="250"/>
      <c r="AJ87" s="250"/>
    </row>
    <row r="88" spans="1:36">
      <c r="A88" s="348" t="s">
        <v>89</v>
      </c>
      <c r="B88" s="349">
        <v>1152184</v>
      </c>
      <c r="C88" s="350">
        <v>992517</v>
      </c>
      <c r="D88" s="351">
        <v>1024841</v>
      </c>
      <c r="E88" s="352">
        <v>82004</v>
      </c>
      <c r="F88" s="353">
        <v>0</v>
      </c>
      <c r="G88" s="354">
        <v>65265</v>
      </c>
      <c r="H88" s="353">
        <v>0</v>
      </c>
      <c r="I88" s="352">
        <v>1132</v>
      </c>
      <c r="J88" s="355">
        <v>0</v>
      </c>
      <c r="K88" s="355">
        <v>714421</v>
      </c>
      <c r="L88" s="355">
        <v>745679</v>
      </c>
      <c r="M88" s="355">
        <v>600</v>
      </c>
      <c r="N88" s="353">
        <v>500</v>
      </c>
      <c r="O88" s="350">
        <v>75239</v>
      </c>
      <c r="P88" s="353">
        <v>68070</v>
      </c>
      <c r="Q88" s="352">
        <v>33239</v>
      </c>
      <c r="R88" s="354">
        <v>33239</v>
      </c>
      <c r="S88" s="351">
        <v>0</v>
      </c>
      <c r="T88" s="352">
        <v>28070</v>
      </c>
      <c r="U88" s="354">
        <v>28070</v>
      </c>
      <c r="V88" s="353">
        <v>0</v>
      </c>
      <c r="W88" s="352">
        <v>42000</v>
      </c>
      <c r="X88" s="351">
        <v>40000</v>
      </c>
      <c r="Y88" s="352">
        <v>64</v>
      </c>
      <c r="Z88" s="356">
        <v>4939</v>
      </c>
      <c r="AA88" s="357">
        <v>48354</v>
      </c>
      <c r="AB88" s="358">
        <v>51356</v>
      </c>
      <c r="AC88" s="357">
        <v>1000</v>
      </c>
      <c r="AD88" s="358">
        <v>2978</v>
      </c>
      <c r="AE88" s="250"/>
      <c r="AF88" s="250"/>
      <c r="AG88" s="250"/>
      <c r="AH88" s="250"/>
      <c r="AI88" s="250"/>
      <c r="AJ88" s="250"/>
    </row>
    <row r="89" spans="1:36">
      <c r="A89" s="359"/>
      <c r="B89" s="200"/>
      <c r="C89" s="248"/>
      <c r="D89" s="360"/>
      <c r="E89" s="225"/>
      <c r="F89" s="361"/>
      <c r="G89" s="224"/>
      <c r="H89" s="222"/>
      <c r="I89" s="225"/>
      <c r="J89" s="249"/>
      <c r="K89" s="249"/>
      <c r="L89" s="249"/>
      <c r="M89" s="249"/>
      <c r="N89" s="222"/>
      <c r="O89" s="248"/>
      <c r="P89" s="222"/>
      <c r="Q89" s="225"/>
      <c r="R89" s="224"/>
      <c r="S89" s="360"/>
      <c r="T89" s="225"/>
      <c r="U89" s="224"/>
      <c r="V89" s="222"/>
      <c r="W89" s="225"/>
      <c r="X89" s="360"/>
      <c r="Y89" s="225"/>
      <c r="Z89" s="361"/>
      <c r="AA89" s="248"/>
      <c r="AB89" s="222"/>
      <c r="AC89" s="248"/>
      <c r="AD89" s="222"/>
      <c r="AE89" s="250"/>
      <c r="AF89" s="250"/>
      <c r="AG89" s="250"/>
      <c r="AH89" s="250"/>
      <c r="AI89" s="250"/>
      <c r="AJ89" s="250"/>
    </row>
    <row r="90" spans="1:36">
      <c r="A90" s="362" t="s">
        <v>317</v>
      </c>
      <c r="B90" s="363">
        <v>218709</v>
      </c>
      <c r="C90" s="228">
        <v>124963</v>
      </c>
      <c r="D90" s="233">
        <v>216717</v>
      </c>
      <c r="E90" s="228">
        <v>6019</v>
      </c>
      <c r="F90" s="233">
        <v>0</v>
      </c>
      <c r="G90" s="228">
        <v>6118</v>
      </c>
      <c r="H90" s="233">
        <v>0</v>
      </c>
      <c r="I90" s="228">
        <v>0</v>
      </c>
      <c r="J90" s="234">
        <v>0</v>
      </c>
      <c r="K90" s="234">
        <v>113966</v>
      </c>
      <c r="L90" s="234">
        <v>118469</v>
      </c>
      <c r="M90" s="234">
        <v>0</v>
      </c>
      <c r="N90" s="233">
        <v>0</v>
      </c>
      <c r="O90" s="228">
        <v>1436</v>
      </c>
      <c r="P90" s="233">
        <v>1992</v>
      </c>
      <c r="Q90" s="228">
        <v>1436</v>
      </c>
      <c r="R90" s="234">
        <v>1436</v>
      </c>
      <c r="S90" s="233">
        <v>0</v>
      </c>
      <c r="T90" s="228">
        <v>1992</v>
      </c>
      <c r="U90" s="234">
        <v>1992</v>
      </c>
      <c r="V90" s="233">
        <v>0</v>
      </c>
      <c r="W90" s="228">
        <v>0</v>
      </c>
      <c r="X90" s="233">
        <v>0</v>
      </c>
      <c r="Y90" s="228">
        <v>0</v>
      </c>
      <c r="Z90" s="233">
        <v>0</v>
      </c>
      <c r="AA90" s="228">
        <v>0</v>
      </c>
      <c r="AB90" s="233">
        <v>0</v>
      </c>
      <c r="AC90" s="228">
        <v>0</v>
      </c>
      <c r="AD90" s="233">
        <v>0</v>
      </c>
      <c r="AE90" s="250"/>
      <c r="AF90" s="250"/>
      <c r="AG90" s="250"/>
      <c r="AH90" s="250"/>
      <c r="AI90" s="250"/>
      <c r="AJ90" s="250"/>
    </row>
    <row r="91" spans="1:36">
      <c r="A91" s="364" t="s">
        <v>91</v>
      </c>
      <c r="B91" s="300">
        <v>52192</v>
      </c>
      <c r="C91" s="301">
        <v>48872</v>
      </c>
      <c r="D91" s="302">
        <v>50373</v>
      </c>
      <c r="E91" s="301">
        <v>6000</v>
      </c>
      <c r="F91" s="302">
        <v>0</v>
      </c>
      <c r="G91" s="301">
        <v>7000</v>
      </c>
      <c r="H91" s="302">
        <v>0</v>
      </c>
      <c r="I91" s="301">
        <v>0</v>
      </c>
      <c r="J91" s="303">
        <v>0</v>
      </c>
      <c r="K91" s="303">
        <v>37744</v>
      </c>
      <c r="L91" s="303">
        <v>35726</v>
      </c>
      <c r="M91" s="303">
        <v>0</v>
      </c>
      <c r="N91" s="302">
        <v>0</v>
      </c>
      <c r="O91" s="301">
        <v>1348</v>
      </c>
      <c r="P91" s="302">
        <v>1819</v>
      </c>
      <c r="Q91" s="301">
        <v>1348</v>
      </c>
      <c r="R91" s="303">
        <v>1348</v>
      </c>
      <c r="S91" s="302">
        <v>0</v>
      </c>
      <c r="T91" s="301">
        <v>1819</v>
      </c>
      <c r="U91" s="303">
        <v>1819</v>
      </c>
      <c r="V91" s="302">
        <v>0</v>
      </c>
      <c r="W91" s="301">
        <v>0</v>
      </c>
      <c r="X91" s="302">
        <v>0</v>
      </c>
      <c r="Y91" s="301">
        <v>0</v>
      </c>
      <c r="Z91" s="302">
        <v>0</v>
      </c>
      <c r="AA91" s="301">
        <v>0</v>
      </c>
      <c r="AB91" s="302">
        <v>0</v>
      </c>
      <c r="AC91" s="301">
        <v>0</v>
      </c>
      <c r="AD91" s="302">
        <v>0</v>
      </c>
      <c r="AE91" s="250"/>
      <c r="AF91" s="250"/>
      <c r="AG91" s="250"/>
      <c r="AH91" s="250"/>
      <c r="AI91" s="250"/>
      <c r="AJ91" s="250"/>
    </row>
    <row r="92" spans="1:36">
      <c r="A92" s="364" t="s">
        <v>92</v>
      </c>
      <c r="B92" s="300">
        <v>205860</v>
      </c>
      <c r="C92" s="301">
        <v>192600</v>
      </c>
      <c r="D92" s="302">
        <v>199000</v>
      </c>
      <c r="E92" s="301">
        <v>3341</v>
      </c>
      <c r="F92" s="302">
        <v>0</v>
      </c>
      <c r="G92" s="301">
        <v>6285</v>
      </c>
      <c r="H92" s="302">
        <v>0</v>
      </c>
      <c r="I92" s="301">
        <v>7392</v>
      </c>
      <c r="J92" s="303">
        <v>0</v>
      </c>
      <c r="K92" s="303">
        <v>131525</v>
      </c>
      <c r="L92" s="303">
        <v>134879</v>
      </c>
      <c r="M92" s="303">
        <v>0</v>
      </c>
      <c r="N92" s="302">
        <v>0</v>
      </c>
      <c r="O92" s="301">
        <v>5044</v>
      </c>
      <c r="P92" s="302">
        <v>4411</v>
      </c>
      <c r="Q92" s="301">
        <v>5044</v>
      </c>
      <c r="R92" s="303">
        <v>5044</v>
      </c>
      <c r="S92" s="302">
        <v>0</v>
      </c>
      <c r="T92" s="301">
        <v>4411</v>
      </c>
      <c r="U92" s="303">
        <v>4411</v>
      </c>
      <c r="V92" s="302">
        <v>0</v>
      </c>
      <c r="W92" s="301">
        <v>0</v>
      </c>
      <c r="X92" s="302">
        <v>0</v>
      </c>
      <c r="Y92" s="301">
        <v>0</v>
      </c>
      <c r="Z92" s="302">
        <v>1040</v>
      </c>
      <c r="AA92" s="301">
        <v>0</v>
      </c>
      <c r="AB92" s="302">
        <v>0</v>
      </c>
      <c r="AC92" s="301">
        <v>3747</v>
      </c>
      <c r="AD92" s="302">
        <v>1409</v>
      </c>
      <c r="AE92" s="250"/>
      <c r="AF92" s="250"/>
      <c r="AG92" s="250"/>
      <c r="AH92" s="250"/>
      <c r="AI92" s="250"/>
      <c r="AJ92" s="250"/>
    </row>
    <row r="93" spans="1:36">
      <c r="A93" s="364" t="s">
        <v>546</v>
      </c>
      <c r="B93" s="300">
        <v>138035</v>
      </c>
      <c r="C93" s="301">
        <v>127000</v>
      </c>
      <c r="D93" s="302">
        <v>131700</v>
      </c>
      <c r="E93" s="301">
        <v>2000</v>
      </c>
      <c r="F93" s="302">
        <v>0</v>
      </c>
      <c r="G93" s="301">
        <v>2000</v>
      </c>
      <c r="H93" s="302">
        <v>0</v>
      </c>
      <c r="I93" s="301">
        <v>0</v>
      </c>
      <c r="J93" s="303">
        <v>0</v>
      </c>
      <c r="K93" s="303">
        <v>89233</v>
      </c>
      <c r="L93" s="303">
        <v>91631</v>
      </c>
      <c r="M93" s="303">
        <v>0</v>
      </c>
      <c r="N93" s="302">
        <v>0</v>
      </c>
      <c r="O93" s="301">
        <v>3995</v>
      </c>
      <c r="P93" s="302">
        <v>4290</v>
      </c>
      <c r="Q93" s="301">
        <v>3995</v>
      </c>
      <c r="R93" s="303">
        <v>3995</v>
      </c>
      <c r="S93" s="302">
        <v>0</v>
      </c>
      <c r="T93" s="301">
        <v>4290</v>
      </c>
      <c r="U93" s="303">
        <v>4290</v>
      </c>
      <c r="V93" s="302">
        <v>0</v>
      </c>
      <c r="W93" s="301">
        <v>0</v>
      </c>
      <c r="X93" s="302">
        <v>0</v>
      </c>
      <c r="Y93" s="301">
        <v>138</v>
      </c>
      <c r="Z93" s="302">
        <v>156</v>
      </c>
      <c r="AA93" s="301">
        <v>0</v>
      </c>
      <c r="AB93" s="302">
        <v>0</v>
      </c>
      <c r="AC93" s="301">
        <v>29252</v>
      </c>
      <c r="AD93" s="302">
        <v>1889</v>
      </c>
      <c r="AE93" s="250"/>
      <c r="AF93" s="250"/>
      <c r="AG93" s="250"/>
      <c r="AH93" s="250"/>
      <c r="AI93" s="250"/>
      <c r="AJ93" s="250"/>
    </row>
    <row r="94" spans="1:36">
      <c r="A94" s="364" t="s">
        <v>94</v>
      </c>
      <c r="B94" s="300">
        <v>109576</v>
      </c>
      <c r="C94" s="301">
        <v>100000</v>
      </c>
      <c r="D94" s="302">
        <v>100000</v>
      </c>
      <c r="E94" s="301">
        <v>2816</v>
      </c>
      <c r="F94" s="302">
        <v>0</v>
      </c>
      <c r="G94" s="301">
        <v>1447</v>
      </c>
      <c r="H94" s="302">
        <v>0</v>
      </c>
      <c r="I94" s="301">
        <v>0</v>
      </c>
      <c r="J94" s="303">
        <v>0</v>
      </c>
      <c r="K94" s="303">
        <v>76398</v>
      </c>
      <c r="L94" s="303">
        <v>82140</v>
      </c>
      <c r="M94" s="303">
        <v>0</v>
      </c>
      <c r="N94" s="302">
        <v>0</v>
      </c>
      <c r="O94" s="301">
        <v>1255</v>
      </c>
      <c r="P94" s="302">
        <v>1717</v>
      </c>
      <c r="Q94" s="301">
        <v>1255</v>
      </c>
      <c r="R94" s="303">
        <v>1255</v>
      </c>
      <c r="S94" s="302">
        <v>0</v>
      </c>
      <c r="T94" s="301">
        <v>1717</v>
      </c>
      <c r="U94" s="303">
        <v>1717</v>
      </c>
      <c r="V94" s="302">
        <v>0</v>
      </c>
      <c r="W94" s="301">
        <v>0</v>
      </c>
      <c r="X94" s="302">
        <v>0</v>
      </c>
      <c r="Y94" s="301">
        <v>0</v>
      </c>
      <c r="Z94" s="302">
        <v>0</v>
      </c>
      <c r="AA94" s="301">
        <v>0</v>
      </c>
      <c r="AB94" s="302">
        <v>0</v>
      </c>
      <c r="AC94" s="301">
        <v>0</v>
      </c>
      <c r="AD94" s="302">
        <v>7859</v>
      </c>
      <c r="AE94" s="250"/>
      <c r="AF94" s="250"/>
      <c r="AG94" s="250"/>
      <c r="AH94" s="250"/>
      <c r="AI94" s="250"/>
      <c r="AJ94" s="250"/>
    </row>
    <row r="95" spans="1:36">
      <c r="A95" s="364" t="s">
        <v>95</v>
      </c>
      <c r="B95" s="300">
        <v>178929</v>
      </c>
      <c r="C95" s="301">
        <v>168000</v>
      </c>
      <c r="D95" s="302">
        <v>176500</v>
      </c>
      <c r="E95" s="301">
        <v>5600</v>
      </c>
      <c r="F95" s="302">
        <v>0</v>
      </c>
      <c r="G95" s="301">
        <v>6500</v>
      </c>
      <c r="H95" s="302">
        <v>0</v>
      </c>
      <c r="I95" s="301">
        <v>0</v>
      </c>
      <c r="J95" s="303">
        <v>0</v>
      </c>
      <c r="K95" s="303">
        <v>136739</v>
      </c>
      <c r="L95" s="303">
        <v>132522</v>
      </c>
      <c r="M95" s="303">
        <v>0</v>
      </c>
      <c r="N95" s="302">
        <v>5500</v>
      </c>
      <c r="O95" s="301">
        <v>1799</v>
      </c>
      <c r="P95" s="302">
        <v>2429</v>
      </c>
      <c r="Q95" s="301">
        <v>1799</v>
      </c>
      <c r="R95" s="303">
        <v>1799</v>
      </c>
      <c r="S95" s="302">
        <v>0</v>
      </c>
      <c r="T95" s="301">
        <v>2429</v>
      </c>
      <c r="U95" s="303">
        <v>2429</v>
      </c>
      <c r="V95" s="302">
        <v>0</v>
      </c>
      <c r="W95" s="301">
        <v>0</v>
      </c>
      <c r="X95" s="302">
        <v>0</v>
      </c>
      <c r="Y95" s="301">
        <v>0</v>
      </c>
      <c r="Z95" s="302">
        <v>0</v>
      </c>
      <c r="AA95" s="301">
        <v>0</v>
      </c>
      <c r="AB95" s="302">
        <v>0</v>
      </c>
      <c r="AC95" s="301">
        <v>0</v>
      </c>
      <c r="AD95" s="302">
        <v>0</v>
      </c>
      <c r="AE95" s="250"/>
      <c r="AF95" s="250"/>
      <c r="AG95" s="250"/>
      <c r="AH95" s="250"/>
      <c r="AI95" s="250"/>
      <c r="AJ95" s="250"/>
    </row>
    <row r="96" spans="1:36">
      <c r="A96" s="364" t="s">
        <v>319</v>
      </c>
      <c r="B96" s="300">
        <v>151480</v>
      </c>
      <c r="C96" s="301">
        <v>149326</v>
      </c>
      <c r="D96" s="302">
        <v>149326</v>
      </c>
      <c r="E96" s="301">
        <v>12650</v>
      </c>
      <c r="F96" s="302">
        <v>0</v>
      </c>
      <c r="G96" s="301">
        <v>15622</v>
      </c>
      <c r="H96" s="302">
        <v>0</v>
      </c>
      <c r="I96" s="301">
        <v>0</v>
      </c>
      <c r="J96" s="303">
        <v>0</v>
      </c>
      <c r="K96" s="303">
        <v>86062</v>
      </c>
      <c r="L96" s="303">
        <v>86062</v>
      </c>
      <c r="M96" s="303">
        <v>0</v>
      </c>
      <c r="N96" s="302">
        <v>0</v>
      </c>
      <c r="O96" s="301">
        <v>1583</v>
      </c>
      <c r="P96" s="302">
        <v>2154</v>
      </c>
      <c r="Q96" s="301">
        <v>1583</v>
      </c>
      <c r="R96" s="303">
        <v>1583</v>
      </c>
      <c r="S96" s="302">
        <v>0</v>
      </c>
      <c r="T96" s="301">
        <v>2154</v>
      </c>
      <c r="U96" s="303">
        <v>2154</v>
      </c>
      <c r="V96" s="302">
        <v>0</v>
      </c>
      <c r="W96" s="301">
        <v>0</v>
      </c>
      <c r="X96" s="302">
        <v>0</v>
      </c>
      <c r="Y96" s="301">
        <v>0</v>
      </c>
      <c r="Z96" s="302">
        <v>0</v>
      </c>
      <c r="AA96" s="301">
        <v>0</v>
      </c>
      <c r="AB96" s="302">
        <v>0</v>
      </c>
      <c r="AC96" s="301">
        <v>0</v>
      </c>
      <c r="AD96" s="302">
        <v>0</v>
      </c>
      <c r="AE96" s="250"/>
      <c r="AF96" s="250"/>
      <c r="AG96" s="250"/>
      <c r="AH96" s="250"/>
      <c r="AI96" s="250"/>
      <c r="AJ96" s="250"/>
    </row>
    <row r="97" spans="1:36">
      <c r="A97" s="364" t="s">
        <v>320</v>
      </c>
      <c r="B97" s="300">
        <v>65818</v>
      </c>
      <c r="C97" s="301">
        <v>59291</v>
      </c>
      <c r="D97" s="302">
        <v>64136</v>
      </c>
      <c r="E97" s="301">
        <v>2000</v>
      </c>
      <c r="F97" s="302">
        <v>0</v>
      </c>
      <c r="G97" s="301">
        <v>2500</v>
      </c>
      <c r="H97" s="302">
        <v>0</v>
      </c>
      <c r="I97" s="301">
        <v>0</v>
      </c>
      <c r="J97" s="303">
        <v>0</v>
      </c>
      <c r="K97" s="303">
        <v>37572</v>
      </c>
      <c r="L97" s="303">
        <v>44809</v>
      </c>
      <c r="M97" s="303">
        <v>0</v>
      </c>
      <c r="N97" s="302">
        <v>0</v>
      </c>
      <c r="O97" s="301">
        <v>3477</v>
      </c>
      <c r="P97" s="302">
        <v>1682</v>
      </c>
      <c r="Q97" s="301">
        <v>3477</v>
      </c>
      <c r="R97" s="303">
        <v>3477</v>
      </c>
      <c r="S97" s="302">
        <v>0</v>
      </c>
      <c r="T97" s="301">
        <v>1682</v>
      </c>
      <c r="U97" s="303">
        <v>1682</v>
      </c>
      <c r="V97" s="302">
        <v>0</v>
      </c>
      <c r="W97" s="301">
        <v>0</v>
      </c>
      <c r="X97" s="302">
        <v>0</v>
      </c>
      <c r="Y97" s="301">
        <v>0</v>
      </c>
      <c r="Z97" s="302">
        <v>0</v>
      </c>
      <c r="AA97" s="301">
        <v>0</v>
      </c>
      <c r="AB97" s="302">
        <v>0</v>
      </c>
      <c r="AC97" s="301">
        <v>0</v>
      </c>
      <c r="AD97" s="302">
        <v>0</v>
      </c>
      <c r="AE97" s="250"/>
      <c r="AF97" s="250"/>
      <c r="AG97" s="250"/>
      <c r="AH97" s="250"/>
      <c r="AI97" s="250"/>
      <c r="AJ97" s="250"/>
    </row>
    <row r="98" spans="1:36">
      <c r="A98" s="364" t="s">
        <v>321</v>
      </c>
      <c r="B98" s="300">
        <v>175515</v>
      </c>
      <c r="C98" s="301">
        <v>146928</v>
      </c>
      <c r="D98" s="302">
        <v>159000</v>
      </c>
      <c r="E98" s="301">
        <v>8632</v>
      </c>
      <c r="F98" s="302">
        <v>0</v>
      </c>
      <c r="G98" s="301">
        <v>8000</v>
      </c>
      <c r="H98" s="302">
        <v>0</v>
      </c>
      <c r="I98" s="301">
        <v>0</v>
      </c>
      <c r="J98" s="303">
        <v>0</v>
      </c>
      <c r="K98" s="303">
        <v>114426</v>
      </c>
      <c r="L98" s="303">
        <v>129000</v>
      </c>
      <c r="M98" s="303">
        <v>0</v>
      </c>
      <c r="N98" s="302">
        <v>2757</v>
      </c>
      <c r="O98" s="301">
        <v>1905</v>
      </c>
      <c r="P98" s="302">
        <v>2596</v>
      </c>
      <c r="Q98" s="301">
        <v>1905</v>
      </c>
      <c r="R98" s="303">
        <v>1905</v>
      </c>
      <c r="S98" s="302">
        <v>0</v>
      </c>
      <c r="T98" s="301">
        <v>2596</v>
      </c>
      <c r="U98" s="303">
        <v>2596</v>
      </c>
      <c r="V98" s="302">
        <v>0</v>
      </c>
      <c r="W98" s="301">
        <v>0</v>
      </c>
      <c r="X98" s="302">
        <v>0</v>
      </c>
      <c r="Y98" s="301">
        <v>1556</v>
      </c>
      <c r="Z98" s="302">
        <v>1025</v>
      </c>
      <c r="AA98" s="301">
        <v>0</v>
      </c>
      <c r="AB98" s="302">
        <v>0</v>
      </c>
      <c r="AC98" s="301">
        <v>1750</v>
      </c>
      <c r="AD98" s="302">
        <v>12894</v>
      </c>
      <c r="AE98" s="250"/>
      <c r="AF98" s="250"/>
      <c r="AG98" s="250"/>
      <c r="AH98" s="250"/>
      <c r="AI98" s="250"/>
      <c r="AJ98" s="250"/>
    </row>
    <row r="99" spans="1:36">
      <c r="A99" s="364" t="s">
        <v>322</v>
      </c>
      <c r="B99" s="300">
        <v>442323</v>
      </c>
      <c r="C99" s="301">
        <v>364000</v>
      </c>
      <c r="D99" s="302">
        <v>386600</v>
      </c>
      <c r="E99" s="301">
        <v>7582</v>
      </c>
      <c r="F99" s="302">
        <v>0</v>
      </c>
      <c r="G99" s="301">
        <v>10514</v>
      </c>
      <c r="H99" s="302">
        <v>0</v>
      </c>
      <c r="I99" s="301">
        <v>2799</v>
      </c>
      <c r="J99" s="303">
        <v>6728</v>
      </c>
      <c r="K99" s="303">
        <v>271508</v>
      </c>
      <c r="L99" s="303">
        <v>270012</v>
      </c>
      <c r="M99" s="303">
        <v>596</v>
      </c>
      <c r="N99" s="302">
        <v>6582</v>
      </c>
      <c r="O99" s="301">
        <v>15331</v>
      </c>
      <c r="P99" s="302">
        <v>31306</v>
      </c>
      <c r="Q99" s="301">
        <v>12661</v>
      </c>
      <c r="R99" s="303">
        <v>12661</v>
      </c>
      <c r="S99" s="302">
        <v>0</v>
      </c>
      <c r="T99" s="301">
        <v>11528</v>
      </c>
      <c r="U99" s="303">
        <v>11528</v>
      </c>
      <c r="V99" s="302">
        <v>0</v>
      </c>
      <c r="W99" s="301">
        <v>1020</v>
      </c>
      <c r="X99" s="302">
        <v>0</v>
      </c>
      <c r="Y99" s="301">
        <v>16496</v>
      </c>
      <c r="Z99" s="302">
        <v>16150</v>
      </c>
      <c r="AA99" s="301">
        <v>0</v>
      </c>
      <c r="AB99" s="302">
        <v>0</v>
      </c>
      <c r="AC99" s="301">
        <v>0</v>
      </c>
      <c r="AD99" s="302">
        <v>8267</v>
      </c>
      <c r="AE99" s="250"/>
      <c r="AF99" s="250"/>
      <c r="AG99" s="250"/>
      <c r="AH99" s="250"/>
      <c r="AI99" s="250"/>
      <c r="AJ99" s="250"/>
    </row>
    <row r="100" spans="1:36">
      <c r="A100" s="364" t="s">
        <v>100</v>
      </c>
      <c r="B100" s="300">
        <v>321548</v>
      </c>
      <c r="C100" s="301">
        <v>285000</v>
      </c>
      <c r="D100" s="302">
        <v>298350</v>
      </c>
      <c r="E100" s="301">
        <v>0</v>
      </c>
      <c r="F100" s="302">
        <v>0</v>
      </c>
      <c r="G100" s="301">
        <v>0</v>
      </c>
      <c r="H100" s="302">
        <v>0</v>
      </c>
      <c r="I100" s="301">
        <v>6396</v>
      </c>
      <c r="J100" s="303">
        <v>10226</v>
      </c>
      <c r="K100" s="303">
        <v>233950</v>
      </c>
      <c r="L100" s="303">
        <v>245669</v>
      </c>
      <c r="M100" s="303">
        <v>116</v>
      </c>
      <c r="N100" s="302">
        <v>2626</v>
      </c>
      <c r="O100" s="301">
        <v>12503</v>
      </c>
      <c r="P100" s="302">
        <v>10342</v>
      </c>
      <c r="Q100" s="301">
        <v>12503</v>
      </c>
      <c r="R100" s="303">
        <v>12503</v>
      </c>
      <c r="S100" s="302">
        <v>0</v>
      </c>
      <c r="T100" s="301">
        <v>10342</v>
      </c>
      <c r="U100" s="303">
        <v>10342</v>
      </c>
      <c r="V100" s="302">
        <v>0</v>
      </c>
      <c r="W100" s="301">
        <v>0</v>
      </c>
      <c r="X100" s="302">
        <v>0</v>
      </c>
      <c r="Y100" s="301">
        <v>12611</v>
      </c>
      <c r="Z100" s="302">
        <v>12856</v>
      </c>
      <c r="AA100" s="301">
        <v>0</v>
      </c>
      <c r="AB100" s="302">
        <v>0</v>
      </c>
      <c r="AC100" s="301">
        <v>0</v>
      </c>
      <c r="AD100" s="302">
        <v>0</v>
      </c>
      <c r="AE100" s="250"/>
      <c r="AF100" s="250"/>
      <c r="AG100" s="250"/>
      <c r="AH100" s="250"/>
      <c r="AI100" s="250"/>
      <c r="AJ100" s="250"/>
    </row>
    <row r="101" spans="1:36">
      <c r="A101" s="365" t="s">
        <v>323</v>
      </c>
      <c r="B101" s="284">
        <v>2059985</v>
      </c>
      <c r="C101" s="285">
        <v>1765980</v>
      </c>
      <c r="D101" s="286">
        <v>1931702</v>
      </c>
      <c r="E101" s="285">
        <v>56640</v>
      </c>
      <c r="F101" s="286">
        <v>0</v>
      </c>
      <c r="G101" s="285">
        <v>65986</v>
      </c>
      <c r="H101" s="286">
        <v>0</v>
      </c>
      <c r="I101" s="285">
        <v>16587</v>
      </c>
      <c r="J101" s="289">
        <v>16954</v>
      </c>
      <c r="K101" s="289">
        <v>1329123</v>
      </c>
      <c r="L101" s="289">
        <v>1370919</v>
      </c>
      <c r="M101" s="289">
        <v>712</v>
      </c>
      <c r="N101" s="286">
        <v>17465</v>
      </c>
      <c r="O101" s="285">
        <v>49676</v>
      </c>
      <c r="P101" s="286">
        <v>64738</v>
      </c>
      <c r="Q101" s="285">
        <v>47006</v>
      </c>
      <c r="R101" s="289">
        <v>47006</v>
      </c>
      <c r="S101" s="286">
        <v>0</v>
      </c>
      <c r="T101" s="285">
        <v>44960</v>
      </c>
      <c r="U101" s="289">
        <v>44960</v>
      </c>
      <c r="V101" s="286">
        <v>0</v>
      </c>
      <c r="W101" s="285">
        <v>1020</v>
      </c>
      <c r="X101" s="286">
        <v>0</v>
      </c>
      <c r="Y101" s="285">
        <v>30801</v>
      </c>
      <c r="Z101" s="286">
        <v>31227</v>
      </c>
      <c r="AA101" s="285">
        <v>0</v>
      </c>
      <c r="AB101" s="286">
        <v>0</v>
      </c>
      <c r="AC101" s="285">
        <v>34749</v>
      </c>
      <c r="AD101" s="286">
        <v>32318</v>
      </c>
      <c r="AE101" s="250"/>
      <c r="AF101" s="250"/>
      <c r="AG101" s="250"/>
      <c r="AH101" s="250"/>
      <c r="AI101" s="250"/>
      <c r="AJ101" s="250"/>
    </row>
    <row r="102" spans="1:36">
      <c r="A102" s="366"/>
      <c r="B102" s="367"/>
      <c r="C102" s="368"/>
      <c r="D102" s="369"/>
      <c r="E102" s="368"/>
      <c r="F102" s="369"/>
      <c r="G102" s="368"/>
      <c r="H102" s="369"/>
      <c r="I102" s="368"/>
      <c r="J102" s="370"/>
      <c r="K102" s="370"/>
      <c r="L102" s="370"/>
      <c r="M102" s="370"/>
      <c r="N102" s="369"/>
      <c r="O102" s="368"/>
      <c r="P102" s="369"/>
      <c r="Q102" s="368"/>
      <c r="R102" s="370"/>
      <c r="S102" s="369"/>
      <c r="T102" s="368"/>
      <c r="U102" s="370"/>
      <c r="V102" s="369"/>
      <c r="W102" s="368"/>
      <c r="X102" s="369"/>
      <c r="Y102" s="368"/>
      <c r="Z102" s="369"/>
      <c r="AA102" s="368"/>
      <c r="AB102" s="369"/>
      <c r="AC102" s="368"/>
      <c r="AD102" s="369"/>
      <c r="AE102" s="250"/>
      <c r="AF102" s="250"/>
      <c r="AG102" s="250"/>
      <c r="AH102" s="250"/>
      <c r="AI102" s="250"/>
      <c r="AJ102" s="250"/>
    </row>
    <row r="103" spans="1:36">
      <c r="A103" s="371" t="s">
        <v>444</v>
      </c>
      <c r="B103" s="227">
        <v>102307</v>
      </c>
      <c r="C103" s="228">
        <v>90000</v>
      </c>
      <c r="D103" s="233">
        <v>100000</v>
      </c>
      <c r="E103" s="228">
        <v>12000</v>
      </c>
      <c r="F103" s="233">
        <v>0</v>
      </c>
      <c r="G103" s="228">
        <v>13000</v>
      </c>
      <c r="H103" s="233">
        <v>0</v>
      </c>
      <c r="I103" s="228">
        <v>0</v>
      </c>
      <c r="J103" s="234">
        <v>0</v>
      </c>
      <c r="K103" s="234">
        <v>62300</v>
      </c>
      <c r="L103" s="234">
        <v>66200</v>
      </c>
      <c r="M103" s="234">
        <v>0</v>
      </c>
      <c r="N103" s="233">
        <v>2000</v>
      </c>
      <c r="O103" s="228">
        <v>1500</v>
      </c>
      <c r="P103" s="233">
        <v>2307</v>
      </c>
      <c r="Q103" s="228">
        <v>1500</v>
      </c>
      <c r="R103" s="234">
        <v>1500</v>
      </c>
      <c r="S103" s="233">
        <v>0</v>
      </c>
      <c r="T103" s="228">
        <v>2307</v>
      </c>
      <c r="U103" s="234">
        <v>2307</v>
      </c>
      <c r="V103" s="233">
        <v>0</v>
      </c>
      <c r="W103" s="228">
        <v>0</v>
      </c>
      <c r="X103" s="233">
        <v>0</v>
      </c>
      <c r="Y103" s="228">
        <v>0</v>
      </c>
      <c r="Z103" s="233">
        <v>0</v>
      </c>
      <c r="AA103" s="228">
        <v>0</v>
      </c>
      <c r="AB103" s="233">
        <v>0</v>
      </c>
      <c r="AC103" s="228">
        <v>0</v>
      </c>
      <c r="AD103" s="233">
        <v>0</v>
      </c>
      <c r="AE103" s="250"/>
      <c r="AF103" s="250"/>
      <c r="AG103" s="250"/>
      <c r="AH103" s="250"/>
      <c r="AI103" s="250"/>
      <c r="AJ103" s="250"/>
    </row>
    <row r="104" spans="1:36">
      <c r="A104" s="371" t="s">
        <v>103</v>
      </c>
      <c r="B104" s="227">
        <v>220707.56999999998</v>
      </c>
      <c r="C104" s="228">
        <v>204718</v>
      </c>
      <c r="D104" s="233">
        <v>205186.77</v>
      </c>
      <c r="E104" s="228">
        <v>14975</v>
      </c>
      <c r="F104" s="233">
        <v>2829</v>
      </c>
      <c r="G104" s="228">
        <v>12319.4</v>
      </c>
      <c r="H104" s="233">
        <v>1997.5</v>
      </c>
      <c r="I104" s="228">
        <v>14553</v>
      </c>
      <c r="J104" s="234">
        <v>1672</v>
      </c>
      <c r="K104" s="234">
        <v>131321</v>
      </c>
      <c r="L104" s="234">
        <v>142042.48000000001</v>
      </c>
      <c r="M104" s="234">
        <v>0</v>
      </c>
      <c r="N104" s="233">
        <v>847.7</v>
      </c>
      <c r="O104" s="228">
        <v>4118</v>
      </c>
      <c r="P104" s="233">
        <v>2983</v>
      </c>
      <c r="Q104" s="228">
        <v>4118</v>
      </c>
      <c r="R104" s="234">
        <v>4118</v>
      </c>
      <c r="S104" s="233">
        <v>0</v>
      </c>
      <c r="T104" s="228">
        <v>2983</v>
      </c>
      <c r="U104" s="234">
        <v>2983</v>
      </c>
      <c r="V104" s="233">
        <v>0</v>
      </c>
      <c r="W104" s="228">
        <v>0</v>
      </c>
      <c r="X104" s="233">
        <v>0</v>
      </c>
      <c r="Y104" s="228">
        <v>702</v>
      </c>
      <c r="Z104" s="233">
        <v>1166</v>
      </c>
      <c r="AA104" s="228">
        <v>0</v>
      </c>
      <c r="AB104" s="233">
        <v>0</v>
      </c>
      <c r="AC104" s="228">
        <v>2009.3</v>
      </c>
      <c r="AD104" s="233">
        <v>11371.8</v>
      </c>
      <c r="AE104" s="250"/>
      <c r="AF104" s="250"/>
      <c r="AG104" s="250"/>
      <c r="AH104" s="250"/>
      <c r="AI104" s="250"/>
      <c r="AJ104" s="250"/>
    </row>
    <row r="105" spans="1:36">
      <c r="A105" s="371" t="s">
        <v>547</v>
      </c>
      <c r="B105" s="227">
        <v>102733.45</v>
      </c>
      <c r="C105" s="228">
        <v>88930.96</v>
      </c>
      <c r="D105" s="233">
        <v>100000</v>
      </c>
      <c r="E105" s="228">
        <v>9000</v>
      </c>
      <c r="F105" s="233">
        <v>0</v>
      </c>
      <c r="G105" s="228">
        <v>5928</v>
      </c>
      <c r="H105" s="233">
        <v>72</v>
      </c>
      <c r="I105" s="228">
        <v>0</v>
      </c>
      <c r="J105" s="234">
        <v>0</v>
      </c>
      <c r="K105" s="234">
        <v>58479.07</v>
      </c>
      <c r="L105" s="234">
        <v>59877.5</v>
      </c>
      <c r="M105" s="234">
        <v>0</v>
      </c>
      <c r="N105" s="233">
        <v>0</v>
      </c>
      <c r="O105" s="228">
        <v>1747</v>
      </c>
      <c r="P105" s="233">
        <v>2440</v>
      </c>
      <c r="Q105" s="228">
        <v>1747</v>
      </c>
      <c r="R105" s="234">
        <v>1747</v>
      </c>
      <c r="S105" s="233">
        <v>0</v>
      </c>
      <c r="T105" s="228">
        <v>2440</v>
      </c>
      <c r="U105" s="234">
        <v>2345.9499999999998</v>
      </c>
      <c r="V105" s="233">
        <v>94.05</v>
      </c>
      <c r="W105" s="228">
        <v>0</v>
      </c>
      <c r="X105" s="233">
        <v>0</v>
      </c>
      <c r="Y105" s="228">
        <v>185.44</v>
      </c>
      <c r="Z105" s="233">
        <v>293.45</v>
      </c>
      <c r="AA105" s="228">
        <v>0</v>
      </c>
      <c r="AB105" s="233">
        <v>0</v>
      </c>
      <c r="AC105" s="228">
        <v>0</v>
      </c>
      <c r="AD105" s="233">
        <v>0</v>
      </c>
      <c r="AE105" s="250"/>
      <c r="AF105" s="250"/>
      <c r="AG105" s="250"/>
      <c r="AH105" s="250"/>
      <c r="AI105" s="250"/>
      <c r="AJ105" s="250"/>
    </row>
    <row r="106" spans="1:36">
      <c r="A106" s="371" t="s">
        <v>105</v>
      </c>
      <c r="B106" s="227">
        <v>157926</v>
      </c>
      <c r="C106" s="228">
        <v>180000</v>
      </c>
      <c r="D106" s="233">
        <v>153623</v>
      </c>
      <c r="E106" s="228">
        <v>3560</v>
      </c>
      <c r="F106" s="233">
        <v>0</v>
      </c>
      <c r="G106" s="228">
        <v>2398</v>
      </c>
      <c r="H106" s="233">
        <v>0</v>
      </c>
      <c r="I106" s="228">
        <v>3975</v>
      </c>
      <c r="J106" s="234">
        <v>2257</v>
      </c>
      <c r="K106" s="234">
        <v>146028</v>
      </c>
      <c r="L106" s="234">
        <v>114149</v>
      </c>
      <c r="M106" s="234">
        <v>0</v>
      </c>
      <c r="N106" s="233">
        <v>0</v>
      </c>
      <c r="O106" s="228">
        <v>9421</v>
      </c>
      <c r="P106" s="233">
        <v>4303</v>
      </c>
      <c r="Q106" s="228">
        <v>6503</v>
      </c>
      <c r="R106" s="234">
        <v>6503</v>
      </c>
      <c r="S106" s="233">
        <v>0</v>
      </c>
      <c r="T106" s="228">
        <v>2802</v>
      </c>
      <c r="U106" s="234">
        <v>2802</v>
      </c>
      <c r="V106" s="233">
        <v>0</v>
      </c>
      <c r="W106" s="228">
        <v>0</v>
      </c>
      <c r="X106" s="233">
        <v>0</v>
      </c>
      <c r="Y106" s="228">
        <v>0</v>
      </c>
      <c r="Z106" s="233">
        <v>0</v>
      </c>
      <c r="AA106" s="228">
        <v>0</v>
      </c>
      <c r="AB106" s="233">
        <v>0</v>
      </c>
      <c r="AC106" s="228">
        <v>0</v>
      </c>
      <c r="AD106" s="233">
        <v>0</v>
      </c>
      <c r="AE106" s="250"/>
      <c r="AF106" s="250"/>
      <c r="AG106" s="250"/>
      <c r="AH106" s="250"/>
      <c r="AI106" s="250"/>
      <c r="AJ106" s="250"/>
    </row>
    <row r="107" spans="1:36" s="189" customFormat="1">
      <c r="A107" s="371" t="s">
        <v>326</v>
      </c>
      <c r="B107" s="227">
        <v>208047.85</v>
      </c>
      <c r="C107" s="228">
        <v>195000</v>
      </c>
      <c r="D107" s="233">
        <v>203000</v>
      </c>
      <c r="E107" s="228">
        <v>22000</v>
      </c>
      <c r="F107" s="233">
        <v>0</v>
      </c>
      <c r="G107" s="228">
        <v>20000</v>
      </c>
      <c r="H107" s="233">
        <v>0</v>
      </c>
      <c r="I107" s="228">
        <v>619.6</v>
      </c>
      <c r="J107" s="234">
        <v>692.33</v>
      </c>
      <c r="K107" s="234">
        <v>131167.9</v>
      </c>
      <c r="L107" s="234">
        <v>116006.3</v>
      </c>
      <c r="M107" s="234">
        <v>1255</v>
      </c>
      <c r="N107" s="233">
        <v>117.12</v>
      </c>
      <c r="O107" s="228">
        <v>3490</v>
      </c>
      <c r="P107" s="233">
        <v>4759</v>
      </c>
      <c r="Q107" s="228">
        <v>3490</v>
      </c>
      <c r="R107" s="234">
        <v>3490</v>
      </c>
      <c r="S107" s="233">
        <v>0</v>
      </c>
      <c r="T107" s="228">
        <v>4759</v>
      </c>
      <c r="U107" s="234">
        <v>4759</v>
      </c>
      <c r="V107" s="233">
        <v>0</v>
      </c>
      <c r="W107" s="228">
        <v>0</v>
      </c>
      <c r="X107" s="233">
        <v>0</v>
      </c>
      <c r="Y107" s="228">
        <v>861</v>
      </c>
      <c r="Z107" s="233">
        <v>87.05</v>
      </c>
      <c r="AA107" s="228">
        <v>36849</v>
      </c>
      <c r="AB107" s="233">
        <v>0</v>
      </c>
      <c r="AC107" s="228">
        <v>0</v>
      </c>
      <c r="AD107" s="233">
        <v>201.8</v>
      </c>
      <c r="AE107" s="250"/>
      <c r="AF107" s="250"/>
      <c r="AG107" s="250"/>
      <c r="AH107" s="250"/>
      <c r="AI107" s="250"/>
      <c r="AJ107" s="250"/>
    </row>
    <row r="108" spans="1:36">
      <c r="A108" s="371" t="s">
        <v>327</v>
      </c>
      <c r="B108" s="227">
        <v>236559</v>
      </c>
      <c r="C108" s="228">
        <v>205189</v>
      </c>
      <c r="D108" s="233">
        <v>232000</v>
      </c>
      <c r="E108" s="228">
        <v>10093.790000000001</v>
      </c>
      <c r="F108" s="233">
        <v>0</v>
      </c>
      <c r="G108" s="228">
        <v>15000</v>
      </c>
      <c r="H108" s="233">
        <v>0</v>
      </c>
      <c r="I108" s="228">
        <v>0</v>
      </c>
      <c r="J108" s="234">
        <v>4218.41</v>
      </c>
      <c r="K108" s="234">
        <v>177307.04</v>
      </c>
      <c r="L108" s="234">
        <v>181266.74</v>
      </c>
      <c r="M108" s="234">
        <v>50</v>
      </c>
      <c r="N108" s="233">
        <v>0</v>
      </c>
      <c r="O108" s="228">
        <v>7915</v>
      </c>
      <c r="P108" s="233">
        <v>4517</v>
      </c>
      <c r="Q108" s="228">
        <v>7915</v>
      </c>
      <c r="R108" s="234">
        <v>7915</v>
      </c>
      <c r="S108" s="233">
        <v>0</v>
      </c>
      <c r="T108" s="228">
        <v>4517</v>
      </c>
      <c r="U108" s="234">
        <v>4517</v>
      </c>
      <c r="V108" s="233">
        <v>0</v>
      </c>
      <c r="W108" s="228">
        <v>0</v>
      </c>
      <c r="X108" s="233">
        <v>0</v>
      </c>
      <c r="Y108" s="228">
        <v>0</v>
      </c>
      <c r="Z108" s="233">
        <v>42</v>
      </c>
      <c r="AA108" s="228">
        <v>0</v>
      </c>
      <c r="AB108" s="233">
        <v>0</v>
      </c>
      <c r="AC108" s="228">
        <v>0</v>
      </c>
      <c r="AD108" s="233">
        <v>0</v>
      </c>
      <c r="AE108" s="250"/>
      <c r="AF108" s="250"/>
      <c r="AG108" s="250"/>
      <c r="AH108" s="250"/>
      <c r="AI108" s="250"/>
      <c r="AJ108" s="250"/>
    </row>
    <row r="109" spans="1:36">
      <c r="A109" s="372" t="s">
        <v>108</v>
      </c>
      <c r="B109" s="373">
        <v>194415</v>
      </c>
      <c r="C109" s="228">
        <v>181236</v>
      </c>
      <c r="D109" s="233">
        <v>190413</v>
      </c>
      <c r="E109" s="228">
        <v>10633</v>
      </c>
      <c r="F109" s="233">
        <v>0</v>
      </c>
      <c r="G109" s="228">
        <v>10931</v>
      </c>
      <c r="H109" s="233">
        <v>0</v>
      </c>
      <c r="I109" s="228">
        <v>0</v>
      </c>
      <c r="J109" s="234">
        <v>0</v>
      </c>
      <c r="K109" s="234">
        <v>119655</v>
      </c>
      <c r="L109" s="234">
        <v>115541</v>
      </c>
      <c r="M109" s="234">
        <v>0</v>
      </c>
      <c r="N109" s="233">
        <v>9429</v>
      </c>
      <c r="O109" s="228">
        <v>2196</v>
      </c>
      <c r="P109" s="233">
        <v>2994</v>
      </c>
      <c r="Q109" s="228">
        <v>2196</v>
      </c>
      <c r="R109" s="234">
        <v>2196</v>
      </c>
      <c r="S109" s="233">
        <v>0</v>
      </c>
      <c r="T109" s="228">
        <v>2994</v>
      </c>
      <c r="U109" s="234">
        <v>2994</v>
      </c>
      <c r="V109" s="233">
        <v>0</v>
      </c>
      <c r="W109" s="228">
        <v>0</v>
      </c>
      <c r="X109" s="233">
        <v>0</v>
      </c>
      <c r="Y109" s="228">
        <v>0</v>
      </c>
      <c r="Z109" s="233">
        <v>0</v>
      </c>
      <c r="AA109" s="228">
        <v>0</v>
      </c>
      <c r="AB109" s="233">
        <v>0</v>
      </c>
      <c r="AC109" s="228">
        <v>1921</v>
      </c>
      <c r="AD109" s="233">
        <v>1008</v>
      </c>
      <c r="AE109" s="250"/>
      <c r="AF109" s="250"/>
      <c r="AG109" s="250"/>
      <c r="AH109" s="250"/>
      <c r="AI109" s="250"/>
      <c r="AJ109" s="250"/>
    </row>
    <row r="110" spans="1:36">
      <c r="A110" s="372" t="s">
        <v>109</v>
      </c>
      <c r="B110" s="373">
        <v>183292.1</v>
      </c>
      <c r="C110" s="228">
        <v>220000</v>
      </c>
      <c r="D110" s="233">
        <v>175000</v>
      </c>
      <c r="E110" s="228">
        <v>5000</v>
      </c>
      <c r="F110" s="233">
        <v>0</v>
      </c>
      <c r="G110" s="228">
        <v>2000</v>
      </c>
      <c r="H110" s="233">
        <v>0</v>
      </c>
      <c r="I110" s="228">
        <v>0</v>
      </c>
      <c r="J110" s="234">
        <v>0</v>
      </c>
      <c r="K110" s="234">
        <v>145278.87</v>
      </c>
      <c r="L110" s="234">
        <v>133457.91</v>
      </c>
      <c r="M110" s="234">
        <v>0</v>
      </c>
      <c r="N110" s="233">
        <v>0</v>
      </c>
      <c r="O110" s="228">
        <v>8003</v>
      </c>
      <c r="P110" s="233">
        <v>3548</v>
      </c>
      <c r="Q110" s="228">
        <v>8003</v>
      </c>
      <c r="R110" s="234">
        <v>8003</v>
      </c>
      <c r="S110" s="233">
        <v>0</v>
      </c>
      <c r="T110" s="228">
        <v>3548</v>
      </c>
      <c r="U110" s="234">
        <v>3548</v>
      </c>
      <c r="V110" s="233">
        <v>0</v>
      </c>
      <c r="W110" s="228">
        <v>0</v>
      </c>
      <c r="X110" s="233">
        <v>0</v>
      </c>
      <c r="Y110" s="228">
        <v>0</v>
      </c>
      <c r="Z110" s="233">
        <v>0</v>
      </c>
      <c r="AA110" s="228">
        <v>0</v>
      </c>
      <c r="AB110" s="233">
        <v>0</v>
      </c>
      <c r="AC110" s="228">
        <v>4695.68</v>
      </c>
      <c r="AD110" s="233">
        <v>4744.1000000000004</v>
      </c>
      <c r="AE110" s="250"/>
      <c r="AF110" s="250"/>
      <c r="AG110" s="250"/>
      <c r="AH110" s="250"/>
      <c r="AI110" s="250"/>
      <c r="AJ110" s="250"/>
    </row>
    <row r="111" spans="1:36">
      <c r="A111" s="371" t="s">
        <v>110</v>
      </c>
      <c r="B111" s="227">
        <v>226641</v>
      </c>
      <c r="C111" s="228">
        <v>230000</v>
      </c>
      <c r="D111" s="233">
        <v>220000</v>
      </c>
      <c r="E111" s="228">
        <v>20021</v>
      </c>
      <c r="F111" s="233">
        <v>0</v>
      </c>
      <c r="G111" s="228">
        <v>15418.69</v>
      </c>
      <c r="H111" s="233">
        <v>0</v>
      </c>
      <c r="I111" s="228">
        <v>335</v>
      </c>
      <c r="J111" s="234">
        <v>0</v>
      </c>
      <c r="K111" s="234">
        <v>137430</v>
      </c>
      <c r="L111" s="234">
        <v>142059</v>
      </c>
      <c r="M111" s="234">
        <v>0</v>
      </c>
      <c r="N111" s="233">
        <v>0</v>
      </c>
      <c r="O111" s="228">
        <v>5699</v>
      </c>
      <c r="P111" s="233">
        <v>5030</v>
      </c>
      <c r="Q111" s="228">
        <v>3839</v>
      </c>
      <c r="R111" s="234">
        <v>3839</v>
      </c>
      <c r="S111" s="233">
        <v>0</v>
      </c>
      <c r="T111" s="228">
        <v>5030</v>
      </c>
      <c r="U111" s="234">
        <v>5030</v>
      </c>
      <c r="V111" s="233">
        <v>0</v>
      </c>
      <c r="W111" s="228">
        <v>0</v>
      </c>
      <c r="X111" s="233">
        <v>0</v>
      </c>
      <c r="Y111" s="228">
        <v>806</v>
      </c>
      <c r="Z111" s="233">
        <v>526</v>
      </c>
      <c r="AA111" s="228">
        <v>0</v>
      </c>
      <c r="AB111" s="233">
        <v>0</v>
      </c>
      <c r="AC111" s="228">
        <v>3148</v>
      </c>
      <c r="AD111" s="233">
        <v>1085</v>
      </c>
      <c r="AE111" s="250"/>
      <c r="AF111" s="250"/>
      <c r="AG111" s="250"/>
      <c r="AH111" s="250"/>
      <c r="AI111" s="250"/>
      <c r="AJ111" s="250"/>
    </row>
    <row r="112" spans="1:36">
      <c r="A112" s="372" t="s">
        <v>111</v>
      </c>
      <c r="B112" s="373">
        <v>1062066.32</v>
      </c>
      <c r="C112" s="228">
        <v>825000</v>
      </c>
      <c r="D112" s="233">
        <v>878500</v>
      </c>
      <c r="E112" s="228">
        <v>15932</v>
      </c>
      <c r="F112" s="233">
        <v>0</v>
      </c>
      <c r="G112" s="228">
        <v>23500</v>
      </c>
      <c r="H112" s="233">
        <v>0</v>
      </c>
      <c r="I112" s="228">
        <v>0</v>
      </c>
      <c r="J112" s="234">
        <v>0</v>
      </c>
      <c r="K112" s="234">
        <v>664900</v>
      </c>
      <c r="L112" s="234">
        <v>658237.91</v>
      </c>
      <c r="M112" s="234">
        <v>5011</v>
      </c>
      <c r="N112" s="233">
        <v>18607.849999999999</v>
      </c>
      <c r="O112" s="228">
        <v>118061</v>
      </c>
      <c r="P112" s="233">
        <v>67314</v>
      </c>
      <c r="Q112" s="228">
        <v>23061</v>
      </c>
      <c r="R112" s="234">
        <v>23061</v>
      </c>
      <c r="S112" s="233">
        <v>0</v>
      </c>
      <c r="T112" s="228">
        <v>21814</v>
      </c>
      <c r="U112" s="234">
        <v>21814</v>
      </c>
      <c r="V112" s="233">
        <v>0</v>
      </c>
      <c r="W112" s="228">
        <v>91000</v>
      </c>
      <c r="X112" s="233">
        <v>45500</v>
      </c>
      <c r="Y112" s="228">
        <v>6900</v>
      </c>
      <c r="Z112" s="233">
        <v>89452.32</v>
      </c>
      <c r="AA112" s="228">
        <v>0</v>
      </c>
      <c r="AB112" s="233">
        <v>0</v>
      </c>
      <c r="AC112" s="228">
        <v>4000</v>
      </c>
      <c r="AD112" s="233">
        <v>26800</v>
      </c>
      <c r="AE112" s="250"/>
      <c r="AF112" s="250"/>
      <c r="AG112" s="250"/>
      <c r="AH112" s="250"/>
      <c r="AI112" s="250"/>
      <c r="AJ112" s="250"/>
    </row>
    <row r="113" spans="1:36">
      <c r="A113" s="374" t="s">
        <v>112</v>
      </c>
      <c r="B113" s="237">
        <v>2694695.29</v>
      </c>
      <c r="C113" s="238">
        <f>SUM(C103:C112)</f>
        <v>2420073.96</v>
      </c>
      <c r="D113" s="243">
        <f>SUM(D103:D112)</f>
        <v>2457722.77</v>
      </c>
      <c r="E113" s="238">
        <f t="shared" ref="E113:AD113" si="4">SUM(E103:E112)</f>
        <v>123214.79000000001</v>
      </c>
      <c r="F113" s="243">
        <f t="shared" si="4"/>
        <v>2829</v>
      </c>
      <c r="G113" s="238">
        <f t="shared" si="4"/>
        <v>120495.09</v>
      </c>
      <c r="H113" s="243">
        <f t="shared" si="4"/>
        <v>2069.5</v>
      </c>
      <c r="I113" s="238">
        <f t="shared" si="4"/>
        <v>19482.599999999999</v>
      </c>
      <c r="J113" s="244">
        <f t="shared" si="4"/>
        <v>8839.74</v>
      </c>
      <c r="K113" s="244">
        <f t="shared" si="4"/>
        <v>1773866.88</v>
      </c>
      <c r="L113" s="244">
        <f t="shared" si="4"/>
        <v>1728837.8400000003</v>
      </c>
      <c r="M113" s="244">
        <f t="shared" si="4"/>
        <v>6316</v>
      </c>
      <c r="N113" s="243">
        <f t="shared" si="4"/>
        <v>31001.67</v>
      </c>
      <c r="O113" s="238">
        <f t="shared" si="4"/>
        <v>162150</v>
      </c>
      <c r="P113" s="243">
        <f t="shared" si="4"/>
        <v>100195</v>
      </c>
      <c r="Q113" s="238">
        <f t="shared" si="4"/>
        <v>62372</v>
      </c>
      <c r="R113" s="244">
        <f t="shared" si="4"/>
        <v>62372</v>
      </c>
      <c r="S113" s="243">
        <f t="shared" si="4"/>
        <v>0</v>
      </c>
      <c r="T113" s="238">
        <f t="shared" si="4"/>
        <v>53194</v>
      </c>
      <c r="U113" s="244">
        <f t="shared" si="4"/>
        <v>53099.95</v>
      </c>
      <c r="V113" s="243">
        <f t="shared" si="4"/>
        <v>94.05</v>
      </c>
      <c r="W113" s="238">
        <f t="shared" si="4"/>
        <v>91000</v>
      </c>
      <c r="X113" s="243">
        <f t="shared" si="4"/>
        <v>45500</v>
      </c>
      <c r="Y113" s="238">
        <f t="shared" si="4"/>
        <v>9454.44</v>
      </c>
      <c r="Z113" s="243">
        <f>SUM(Z103:Z112)</f>
        <v>91566.82</v>
      </c>
      <c r="AA113" s="238">
        <f t="shared" si="4"/>
        <v>36849</v>
      </c>
      <c r="AB113" s="243">
        <f t="shared" si="4"/>
        <v>0</v>
      </c>
      <c r="AC113" s="238">
        <f t="shared" si="4"/>
        <v>15773.98</v>
      </c>
      <c r="AD113" s="243">
        <f t="shared" si="4"/>
        <v>45210.7</v>
      </c>
      <c r="AE113" s="250"/>
      <c r="AF113" s="250"/>
      <c r="AG113" s="250"/>
      <c r="AH113" s="250"/>
      <c r="AI113" s="250"/>
      <c r="AJ113" s="250"/>
    </row>
    <row r="114" spans="1:36" s="383" customFormat="1" ht="12.75" thickBot="1">
      <c r="A114" s="375"/>
      <c r="B114" s="376"/>
      <c r="C114" s="377"/>
      <c r="D114" s="378"/>
      <c r="E114" s="377"/>
      <c r="F114" s="378"/>
      <c r="G114" s="377"/>
      <c r="H114" s="378"/>
      <c r="I114" s="377"/>
      <c r="J114" s="379"/>
      <c r="K114" s="379"/>
      <c r="L114" s="379"/>
      <c r="M114" s="379"/>
      <c r="N114" s="378"/>
      <c r="O114" s="377"/>
      <c r="P114" s="380"/>
      <c r="Q114" s="381"/>
      <c r="R114" s="379"/>
      <c r="S114" s="378"/>
      <c r="T114" s="377"/>
      <c r="U114" s="379"/>
      <c r="V114" s="378"/>
      <c r="W114" s="377"/>
      <c r="X114" s="378"/>
      <c r="Y114" s="377"/>
      <c r="Z114" s="378"/>
      <c r="AA114" s="377"/>
      <c r="AB114" s="378"/>
      <c r="AC114" s="377"/>
      <c r="AD114" s="378"/>
      <c r="AE114" s="382"/>
      <c r="AF114" s="382"/>
      <c r="AG114" s="382"/>
      <c r="AH114" s="382"/>
      <c r="AI114" s="382"/>
      <c r="AJ114" s="382"/>
    </row>
    <row r="115" spans="1:36">
      <c r="A115" s="299" t="s">
        <v>113</v>
      </c>
      <c r="B115" s="300">
        <v>152980</v>
      </c>
      <c r="C115" s="301">
        <v>134317</v>
      </c>
      <c r="D115" s="302">
        <v>149491</v>
      </c>
      <c r="E115" s="301">
        <v>12000</v>
      </c>
      <c r="F115" s="302">
        <v>0</v>
      </c>
      <c r="G115" s="301">
        <v>13000</v>
      </c>
      <c r="H115" s="302">
        <v>0</v>
      </c>
      <c r="I115" s="301">
        <v>2500</v>
      </c>
      <c r="J115" s="303">
        <v>3684</v>
      </c>
      <c r="K115" s="303">
        <v>100955</v>
      </c>
      <c r="L115" s="303">
        <v>103771</v>
      </c>
      <c r="M115" s="303">
        <v>0</v>
      </c>
      <c r="N115" s="302">
        <v>0</v>
      </c>
      <c r="O115" s="301">
        <v>2121</v>
      </c>
      <c r="P115" s="302">
        <v>3189</v>
      </c>
      <c r="Q115" s="301">
        <v>2121</v>
      </c>
      <c r="R115" s="303">
        <v>2121</v>
      </c>
      <c r="S115" s="302">
        <v>0</v>
      </c>
      <c r="T115" s="301">
        <v>2889</v>
      </c>
      <c r="U115" s="303">
        <v>2889</v>
      </c>
      <c r="V115" s="302">
        <v>0</v>
      </c>
      <c r="W115" s="301">
        <v>0</v>
      </c>
      <c r="X115" s="302">
        <v>0</v>
      </c>
      <c r="Y115" s="301">
        <v>0</v>
      </c>
      <c r="Z115" s="302">
        <v>0</v>
      </c>
      <c r="AA115" s="301">
        <v>0</v>
      </c>
      <c r="AB115" s="302">
        <v>0</v>
      </c>
      <c r="AC115" s="301">
        <v>77</v>
      </c>
      <c r="AD115" s="302">
        <v>300</v>
      </c>
      <c r="AE115" s="250"/>
      <c r="AF115" s="250"/>
      <c r="AG115" s="250"/>
      <c r="AH115" s="250"/>
      <c r="AI115" s="250"/>
    </row>
    <row r="116" spans="1:36" s="189" customFormat="1">
      <c r="A116" s="299" t="s">
        <v>114</v>
      </c>
      <c r="B116" s="300">
        <v>307878</v>
      </c>
      <c r="C116" s="301">
        <v>285000</v>
      </c>
      <c r="D116" s="302">
        <v>281400</v>
      </c>
      <c r="E116" s="301">
        <v>23034</v>
      </c>
      <c r="F116" s="302">
        <v>0</v>
      </c>
      <c r="G116" s="301">
        <v>22000</v>
      </c>
      <c r="H116" s="302">
        <v>0</v>
      </c>
      <c r="I116" s="301">
        <v>0</v>
      </c>
      <c r="J116" s="303">
        <v>905</v>
      </c>
      <c r="K116" s="303">
        <v>171463</v>
      </c>
      <c r="L116" s="303">
        <v>170884</v>
      </c>
      <c r="M116" s="303">
        <v>0</v>
      </c>
      <c r="N116" s="302">
        <v>0</v>
      </c>
      <c r="O116" s="301">
        <v>2723</v>
      </c>
      <c r="P116" s="302">
        <v>3971</v>
      </c>
      <c r="Q116" s="301">
        <v>2723</v>
      </c>
      <c r="R116" s="303">
        <v>2723</v>
      </c>
      <c r="S116" s="302">
        <v>0</v>
      </c>
      <c r="T116" s="301">
        <v>3971</v>
      </c>
      <c r="U116" s="303">
        <v>3971</v>
      </c>
      <c r="V116" s="302">
        <v>0</v>
      </c>
      <c r="W116" s="301">
        <v>0</v>
      </c>
      <c r="X116" s="302">
        <v>0</v>
      </c>
      <c r="Y116" s="301">
        <v>6940</v>
      </c>
      <c r="Z116" s="302">
        <v>1641</v>
      </c>
      <c r="AA116" s="301">
        <v>0</v>
      </c>
      <c r="AB116" s="302">
        <v>2600</v>
      </c>
      <c r="AC116" s="301">
        <v>14783</v>
      </c>
      <c r="AD116" s="302">
        <v>18266</v>
      </c>
      <c r="AE116" s="250"/>
      <c r="AF116" s="250"/>
      <c r="AG116" s="250"/>
      <c r="AH116" s="250"/>
      <c r="AI116" s="250"/>
    </row>
    <row r="117" spans="1:36" s="385" customFormat="1">
      <c r="A117" s="299" t="s">
        <v>115</v>
      </c>
      <c r="B117" s="300">
        <v>102270</v>
      </c>
      <c r="C117" s="301">
        <v>75000</v>
      </c>
      <c r="D117" s="302">
        <v>88000</v>
      </c>
      <c r="E117" s="301">
        <v>5935</v>
      </c>
      <c r="F117" s="302">
        <v>68</v>
      </c>
      <c r="G117" s="301">
        <v>7722</v>
      </c>
      <c r="H117" s="302">
        <v>49</v>
      </c>
      <c r="I117" s="301">
        <v>0</v>
      </c>
      <c r="J117" s="303">
        <v>2000</v>
      </c>
      <c r="K117" s="303">
        <v>38200</v>
      </c>
      <c r="L117" s="303">
        <v>47678</v>
      </c>
      <c r="M117" s="303">
        <v>0</v>
      </c>
      <c r="N117" s="302">
        <v>4600</v>
      </c>
      <c r="O117" s="301">
        <v>2477</v>
      </c>
      <c r="P117" s="302">
        <v>2669</v>
      </c>
      <c r="Q117" s="301">
        <v>1462</v>
      </c>
      <c r="R117" s="303">
        <v>1462</v>
      </c>
      <c r="S117" s="302">
        <v>0</v>
      </c>
      <c r="T117" s="301">
        <v>1643</v>
      </c>
      <c r="U117" s="303">
        <v>1643</v>
      </c>
      <c r="V117" s="302">
        <v>0</v>
      </c>
      <c r="W117" s="301">
        <v>0</v>
      </c>
      <c r="X117" s="302">
        <v>0</v>
      </c>
      <c r="Y117" s="301">
        <v>0</v>
      </c>
      <c r="Z117" s="302">
        <v>0</v>
      </c>
      <c r="AA117" s="301">
        <v>0</v>
      </c>
      <c r="AB117" s="302">
        <v>0</v>
      </c>
      <c r="AC117" s="301">
        <v>600</v>
      </c>
      <c r="AD117" s="302">
        <v>11601</v>
      </c>
      <c r="AE117" s="384"/>
      <c r="AF117" s="384"/>
      <c r="AG117" s="384"/>
      <c r="AH117" s="384"/>
      <c r="AI117" s="384"/>
    </row>
    <row r="118" spans="1:36">
      <c r="A118" s="299" t="s">
        <v>116</v>
      </c>
      <c r="B118" s="300">
        <v>259031</v>
      </c>
      <c r="C118" s="301">
        <v>236790</v>
      </c>
      <c r="D118" s="302">
        <v>255546</v>
      </c>
      <c r="E118" s="301">
        <v>17484</v>
      </c>
      <c r="F118" s="302">
        <v>0</v>
      </c>
      <c r="G118" s="301">
        <v>15000</v>
      </c>
      <c r="H118" s="302">
        <v>0</v>
      </c>
      <c r="I118" s="301">
        <v>0</v>
      </c>
      <c r="J118" s="303">
        <v>311</v>
      </c>
      <c r="K118" s="303">
        <v>127213</v>
      </c>
      <c r="L118" s="303">
        <v>154770</v>
      </c>
      <c r="M118" s="303">
        <v>2242</v>
      </c>
      <c r="N118" s="302">
        <v>24</v>
      </c>
      <c r="O118" s="301">
        <v>2379</v>
      </c>
      <c r="P118" s="302">
        <v>3485</v>
      </c>
      <c r="Q118" s="301">
        <v>2379</v>
      </c>
      <c r="R118" s="303">
        <v>2379</v>
      </c>
      <c r="S118" s="302">
        <v>0</v>
      </c>
      <c r="T118" s="301">
        <v>3485</v>
      </c>
      <c r="U118" s="303">
        <v>3485</v>
      </c>
      <c r="V118" s="302">
        <v>0</v>
      </c>
      <c r="W118" s="301">
        <v>0</v>
      </c>
      <c r="X118" s="302">
        <v>0</v>
      </c>
      <c r="Y118" s="301">
        <v>0</v>
      </c>
      <c r="Z118" s="302">
        <v>0</v>
      </c>
      <c r="AA118" s="301">
        <v>0</v>
      </c>
      <c r="AB118" s="302">
        <v>0</v>
      </c>
      <c r="AC118" s="301">
        <v>116514</v>
      </c>
      <c r="AD118" s="302">
        <v>0</v>
      </c>
      <c r="AE118" s="250"/>
      <c r="AF118" s="250"/>
      <c r="AG118" s="250"/>
      <c r="AH118" s="250"/>
      <c r="AI118" s="250"/>
    </row>
    <row r="119" spans="1:36">
      <c r="A119" s="299" t="s">
        <v>117</v>
      </c>
      <c r="B119" s="300">
        <v>1278253</v>
      </c>
      <c r="C119" s="301">
        <v>526000</v>
      </c>
      <c r="D119" s="302">
        <v>966160</v>
      </c>
      <c r="E119" s="301">
        <v>18000</v>
      </c>
      <c r="F119" s="302">
        <v>0</v>
      </c>
      <c r="G119" s="301">
        <v>19000</v>
      </c>
      <c r="H119" s="302">
        <v>0</v>
      </c>
      <c r="I119" s="301">
        <v>5693</v>
      </c>
      <c r="J119" s="303">
        <v>6310</v>
      </c>
      <c r="K119" s="303">
        <v>262000</v>
      </c>
      <c r="L119" s="303">
        <v>297403</v>
      </c>
      <c r="M119" s="303">
        <v>3600</v>
      </c>
      <c r="N119" s="302">
        <v>0</v>
      </c>
      <c r="O119" s="301">
        <v>4065</v>
      </c>
      <c r="P119" s="302">
        <v>288815</v>
      </c>
      <c r="Q119" s="301">
        <v>4065</v>
      </c>
      <c r="R119" s="303">
        <v>4065</v>
      </c>
      <c r="S119" s="302">
        <v>0</v>
      </c>
      <c r="T119" s="301">
        <v>288815</v>
      </c>
      <c r="U119" s="303">
        <v>5723</v>
      </c>
      <c r="V119" s="302">
        <v>0</v>
      </c>
      <c r="W119" s="301">
        <v>0</v>
      </c>
      <c r="X119" s="302">
        <v>0</v>
      </c>
      <c r="Y119" s="301">
        <v>2000</v>
      </c>
      <c r="Z119" s="302">
        <v>0</v>
      </c>
      <c r="AA119" s="301">
        <v>500000</v>
      </c>
      <c r="AB119" s="302">
        <v>23278</v>
      </c>
      <c r="AC119" s="301">
        <v>0</v>
      </c>
      <c r="AD119" s="302">
        <v>0</v>
      </c>
      <c r="AE119" s="250"/>
      <c r="AF119" s="250"/>
      <c r="AG119" s="250"/>
      <c r="AH119" s="250"/>
      <c r="AI119" s="250"/>
    </row>
    <row r="120" spans="1:36">
      <c r="A120" s="299" t="s">
        <v>118</v>
      </c>
      <c r="B120" s="300">
        <v>169646</v>
      </c>
      <c r="C120" s="301">
        <v>130900</v>
      </c>
      <c r="D120" s="302">
        <v>166800</v>
      </c>
      <c r="E120" s="301">
        <v>10000</v>
      </c>
      <c r="F120" s="302">
        <v>0</v>
      </c>
      <c r="G120" s="301">
        <v>10000</v>
      </c>
      <c r="H120" s="302">
        <v>0</v>
      </c>
      <c r="I120" s="301">
        <v>0</v>
      </c>
      <c r="J120" s="303">
        <v>2500</v>
      </c>
      <c r="K120" s="303">
        <v>108020</v>
      </c>
      <c r="L120" s="303">
        <v>114800</v>
      </c>
      <c r="M120" s="303">
        <v>100</v>
      </c>
      <c r="N120" s="302">
        <v>0</v>
      </c>
      <c r="O120" s="301">
        <v>2169</v>
      </c>
      <c r="P120" s="302">
        <v>2846</v>
      </c>
      <c r="Q120" s="301">
        <v>2169</v>
      </c>
      <c r="R120" s="303">
        <v>2169</v>
      </c>
      <c r="S120" s="302">
        <v>0</v>
      </c>
      <c r="T120" s="301">
        <v>2846</v>
      </c>
      <c r="U120" s="303">
        <v>2846</v>
      </c>
      <c r="V120" s="302">
        <v>0</v>
      </c>
      <c r="W120" s="301">
        <v>0</v>
      </c>
      <c r="X120" s="302">
        <v>0</v>
      </c>
      <c r="Y120" s="301">
        <v>0</v>
      </c>
      <c r="Z120" s="302">
        <v>0</v>
      </c>
      <c r="AA120" s="301">
        <v>0</v>
      </c>
      <c r="AB120" s="302">
        <v>0</v>
      </c>
      <c r="AC120" s="301">
        <v>4910</v>
      </c>
      <c r="AD120" s="302">
        <v>0</v>
      </c>
      <c r="AE120" s="250"/>
      <c r="AF120" s="250"/>
      <c r="AG120" s="250"/>
      <c r="AH120" s="250"/>
      <c r="AI120" s="250"/>
    </row>
    <row r="121" spans="1:36">
      <c r="A121" s="299" t="s">
        <v>119</v>
      </c>
      <c r="B121" s="300">
        <v>220305</v>
      </c>
      <c r="C121" s="301">
        <v>200000</v>
      </c>
      <c r="D121" s="302">
        <v>206000</v>
      </c>
      <c r="E121" s="301">
        <v>10021</v>
      </c>
      <c r="F121" s="302">
        <v>0</v>
      </c>
      <c r="G121" s="301">
        <v>10012</v>
      </c>
      <c r="H121" s="302">
        <v>0</v>
      </c>
      <c r="I121" s="301">
        <v>601</v>
      </c>
      <c r="J121" s="303">
        <v>569</v>
      </c>
      <c r="K121" s="303">
        <v>172545</v>
      </c>
      <c r="L121" s="303">
        <v>177986</v>
      </c>
      <c r="M121" s="303">
        <v>221</v>
      </c>
      <c r="N121" s="302">
        <v>0</v>
      </c>
      <c r="O121" s="301">
        <v>11378</v>
      </c>
      <c r="P121" s="302">
        <v>4305</v>
      </c>
      <c r="Q121" s="301">
        <v>10378</v>
      </c>
      <c r="R121" s="303">
        <v>10378</v>
      </c>
      <c r="S121" s="302">
        <v>0</v>
      </c>
      <c r="T121" s="301">
        <v>4305</v>
      </c>
      <c r="U121" s="303">
        <v>4305</v>
      </c>
      <c r="V121" s="302">
        <v>0</v>
      </c>
      <c r="W121" s="301">
        <v>0</v>
      </c>
      <c r="X121" s="302">
        <v>0</v>
      </c>
      <c r="Y121" s="301">
        <v>0</v>
      </c>
      <c r="Z121" s="302">
        <v>0</v>
      </c>
      <c r="AA121" s="301">
        <v>0</v>
      </c>
      <c r="AB121" s="302">
        <v>0</v>
      </c>
      <c r="AC121" s="301">
        <v>0</v>
      </c>
      <c r="AD121" s="302">
        <v>10000</v>
      </c>
      <c r="AE121" s="250"/>
      <c r="AF121" s="250"/>
      <c r="AG121" s="250"/>
      <c r="AH121" s="250"/>
      <c r="AI121" s="250"/>
    </row>
    <row r="122" spans="1:36">
      <c r="A122" s="299" t="s">
        <v>329</v>
      </c>
      <c r="B122" s="300">
        <v>129626</v>
      </c>
      <c r="C122" s="301">
        <v>98084</v>
      </c>
      <c r="D122" s="302">
        <v>125930</v>
      </c>
      <c r="E122" s="301">
        <v>10008</v>
      </c>
      <c r="F122" s="302">
        <v>0</v>
      </c>
      <c r="G122" s="301">
        <v>5034</v>
      </c>
      <c r="H122" s="302">
        <v>0</v>
      </c>
      <c r="I122" s="301">
        <v>0</v>
      </c>
      <c r="J122" s="303">
        <v>0</v>
      </c>
      <c r="K122" s="303">
        <v>59219</v>
      </c>
      <c r="L122" s="303">
        <v>81782</v>
      </c>
      <c r="M122" s="303">
        <v>0</v>
      </c>
      <c r="N122" s="302">
        <v>0</v>
      </c>
      <c r="O122" s="301">
        <v>5153</v>
      </c>
      <c r="P122" s="302">
        <v>3196</v>
      </c>
      <c r="Q122" s="301">
        <v>3442</v>
      </c>
      <c r="R122" s="303">
        <v>3442</v>
      </c>
      <c r="S122" s="302">
        <v>0</v>
      </c>
      <c r="T122" s="301">
        <v>2033</v>
      </c>
      <c r="U122" s="303">
        <v>2033</v>
      </c>
      <c r="V122" s="302">
        <v>0</v>
      </c>
      <c r="W122" s="301">
        <v>0</v>
      </c>
      <c r="X122" s="302">
        <v>0</v>
      </c>
      <c r="Y122" s="301">
        <v>0</v>
      </c>
      <c r="Z122" s="302">
        <v>0</v>
      </c>
      <c r="AA122" s="301">
        <v>0</v>
      </c>
      <c r="AB122" s="302">
        <v>0</v>
      </c>
      <c r="AC122" s="301">
        <v>350</v>
      </c>
      <c r="AD122" s="302">
        <v>500</v>
      </c>
      <c r="AE122" s="250"/>
      <c r="AF122" s="250"/>
      <c r="AG122" s="250"/>
      <c r="AH122" s="250"/>
      <c r="AI122" s="250"/>
    </row>
    <row r="123" spans="1:36">
      <c r="A123" s="299" t="s">
        <v>121</v>
      </c>
      <c r="B123" s="300">
        <v>186011</v>
      </c>
      <c r="C123" s="301">
        <v>162000</v>
      </c>
      <c r="D123" s="302">
        <v>183000</v>
      </c>
      <c r="E123" s="301">
        <v>13000</v>
      </c>
      <c r="F123" s="302">
        <v>0</v>
      </c>
      <c r="G123" s="301">
        <v>10000</v>
      </c>
      <c r="H123" s="302">
        <v>0</v>
      </c>
      <c r="I123" s="301">
        <v>3500</v>
      </c>
      <c r="J123" s="303">
        <v>0</v>
      </c>
      <c r="K123" s="303">
        <v>104500</v>
      </c>
      <c r="L123" s="303">
        <v>118000</v>
      </c>
      <c r="M123" s="303">
        <v>4000</v>
      </c>
      <c r="N123" s="302">
        <v>17000</v>
      </c>
      <c r="O123" s="301">
        <v>2223</v>
      </c>
      <c r="P123" s="302">
        <v>3011</v>
      </c>
      <c r="Q123" s="301">
        <v>2223</v>
      </c>
      <c r="R123" s="303">
        <v>2223</v>
      </c>
      <c r="S123" s="302">
        <v>0</v>
      </c>
      <c r="T123" s="301">
        <v>3011</v>
      </c>
      <c r="U123" s="303">
        <v>3011</v>
      </c>
      <c r="V123" s="302">
        <v>0</v>
      </c>
      <c r="W123" s="301">
        <v>0</v>
      </c>
      <c r="X123" s="302">
        <v>0</v>
      </c>
      <c r="Y123" s="301">
        <v>0</v>
      </c>
      <c r="Z123" s="302">
        <v>0</v>
      </c>
      <c r="AA123" s="301">
        <v>0</v>
      </c>
      <c r="AB123" s="302">
        <v>0</v>
      </c>
      <c r="AC123" s="301">
        <v>17000</v>
      </c>
      <c r="AD123" s="302">
        <v>0</v>
      </c>
      <c r="AE123" s="250"/>
      <c r="AF123" s="250"/>
      <c r="AG123" s="250"/>
      <c r="AH123" s="250"/>
      <c r="AI123" s="250"/>
    </row>
    <row r="124" spans="1:36">
      <c r="A124" s="299" t="s">
        <v>122</v>
      </c>
      <c r="B124" s="300">
        <v>76256</v>
      </c>
      <c r="C124" s="301">
        <v>77700</v>
      </c>
      <c r="D124" s="302">
        <v>74628</v>
      </c>
      <c r="E124" s="301">
        <v>8000</v>
      </c>
      <c r="F124" s="302">
        <v>0</v>
      </c>
      <c r="G124" s="301">
        <v>7500</v>
      </c>
      <c r="H124" s="302">
        <v>0</v>
      </c>
      <c r="I124" s="301">
        <v>0</v>
      </c>
      <c r="J124" s="303">
        <v>0</v>
      </c>
      <c r="K124" s="303">
        <v>45947</v>
      </c>
      <c r="L124" s="303">
        <v>42996</v>
      </c>
      <c r="M124" s="303">
        <v>0</v>
      </c>
      <c r="N124" s="302">
        <v>0</v>
      </c>
      <c r="O124" s="301">
        <v>1290</v>
      </c>
      <c r="P124" s="302">
        <v>1628</v>
      </c>
      <c r="Q124" s="301">
        <v>1290</v>
      </c>
      <c r="R124" s="303">
        <v>1290</v>
      </c>
      <c r="S124" s="302">
        <v>0</v>
      </c>
      <c r="T124" s="301">
        <v>1628</v>
      </c>
      <c r="U124" s="303">
        <v>1628</v>
      </c>
      <c r="V124" s="302">
        <v>0</v>
      </c>
      <c r="W124" s="301">
        <v>0</v>
      </c>
      <c r="X124" s="302">
        <v>0</v>
      </c>
      <c r="Y124" s="301">
        <v>0</v>
      </c>
      <c r="Z124" s="302">
        <v>0</v>
      </c>
      <c r="AA124" s="301">
        <v>0</v>
      </c>
      <c r="AB124" s="302">
        <v>0</v>
      </c>
      <c r="AC124" s="301">
        <v>0</v>
      </c>
      <c r="AD124" s="302">
        <v>0</v>
      </c>
      <c r="AE124" s="250"/>
      <c r="AF124" s="250"/>
      <c r="AG124" s="250"/>
      <c r="AH124" s="250"/>
      <c r="AI124" s="250"/>
    </row>
    <row r="125" spans="1:36">
      <c r="A125" s="299" t="s">
        <v>330</v>
      </c>
      <c r="B125" s="300">
        <v>170515</v>
      </c>
      <c r="C125" s="301">
        <v>155000</v>
      </c>
      <c r="D125" s="302">
        <v>163144</v>
      </c>
      <c r="E125" s="301">
        <v>10645</v>
      </c>
      <c r="F125" s="302">
        <v>0</v>
      </c>
      <c r="G125" s="301">
        <v>16252</v>
      </c>
      <c r="H125" s="302">
        <v>0</v>
      </c>
      <c r="I125" s="301">
        <v>0</v>
      </c>
      <c r="J125" s="303">
        <v>5262</v>
      </c>
      <c r="K125" s="303">
        <v>102210</v>
      </c>
      <c r="L125" s="303">
        <v>109547</v>
      </c>
      <c r="M125" s="303">
        <v>0</v>
      </c>
      <c r="N125" s="302">
        <v>0</v>
      </c>
      <c r="O125" s="301">
        <v>2675</v>
      </c>
      <c r="P125" s="302">
        <v>3609</v>
      </c>
      <c r="Q125" s="301">
        <v>2675</v>
      </c>
      <c r="R125" s="303">
        <v>2675</v>
      </c>
      <c r="S125" s="302">
        <v>0</v>
      </c>
      <c r="T125" s="301">
        <v>3609</v>
      </c>
      <c r="U125" s="303">
        <v>3609</v>
      </c>
      <c r="V125" s="302">
        <v>0</v>
      </c>
      <c r="W125" s="301">
        <v>0</v>
      </c>
      <c r="X125" s="302">
        <v>0</v>
      </c>
      <c r="Y125" s="301">
        <v>0</v>
      </c>
      <c r="Z125" s="302">
        <v>0</v>
      </c>
      <c r="AA125" s="301">
        <v>4507</v>
      </c>
      <c r="AB125" s="302">
        <v>3762</v>
      </c>
      <c r="AC125" s="301">
        <v>0</v>
      </c>
      <c r="AD125" s="302">
        <v>0</v>
      </c>
      <c r="AE125" s="250"/>
      <c r="AF125" s="250"/>
      <c r="AG125" s="250"/>
      <c r="AH125" s="250"/>
      <c r="AI125" s="250"/>
    </row>
    <row r="126" spans="1:36">
      <c r="A126" s="299" t="s">
        <v>124</v>
      </c>
      <c r="B126" s="300">
        <v>1859097</v>
      </c>
      <c r="C126" s="301">
        <v>141507</v>
      </c>
      <c r="D126" s="302">
        <v>1271121</v>
      </c>
      <c r="E126" s="301">
        <v>6773</v>
      </c>
      <c r="F126" s="302">
        <v>0</v>
      </c>
      <c r="G126" s="301">
        <v>12119</v>
      </c>
      <c r="H126" s="302">
        <v>0</v>
      </c>
      <c r="I126" s="301">
        <v>0</v>
      </c>
      <c r="J126" s="303">
        <v>0</v>
      </c>
      <c r="K126" s="303">
        <v>104238</v>
      </c>
      <c r="L126" s="303">
        <v>123132</v>
      </c>
      <c r="M126" s="303">
        <v>0</v>
      </c>
      <c r="N126" s="302">
        <v>0</v>
      </c>
      <c r="O126" s="301">
        <v>3507</v>
      </c>
      <c r="P126" s="302">
        <v>4707</v>
      </c>
      <c r="Q126" s="301">
        <v>3507</v>
      </c>
      <c r="R126" s="303">
        <v>3507</v>
      </c>
      <c r="S126" s="302">
        <v>0</v>
      </c>
      <c r="T126" s="301">
        <v>4707</v>
      </c>
      <c r="U126" s="303">
        <v>4707</v>
      </c>
      <c r="V126" s="302">
        <v>0</v>
      </c>
      <c r="W126" s="301">
        <v>0</v>
      </c>
      <c r="X126" s="302">
        <v>0</v>
      </c>
      <c r="Y126" s="301">
        <v>0</v>
      </c>
      <c r="Z126" s="302">
        <v>0</v>
      </c>
      <c r="AA126" s="301">
        <v>0</v>
      </c>
      <c r="AB126" s="302">
        <v>0</v>
      </c>
      <c r="AC126" s="301">
        <v>5306</v>
      </c>
      <c r="AD126" s="302">
        <v>583269</v>
      </c>
      <c r="AE126" s="250"/>
      <c r="AF126" s="250"/>
      <c r="AG126" s="250"/>
      <c r="AH126" s="250"/>
      <c r="AI126" s="250"/>
    </row>
    <row r="127" spans="1:36" s="189" customFormat="1">
      <c r="A127" s="299" t="s">
        <v>125</v>
      </c>
      <c r="B127" s="300">
        <v>686971</v>
      </c>
      <c r="C127" s="301">
        <v>818306</v>
      </c>
      <c r="D127" s="302">
        <v>650433</v>
      </c>
      <c r="E127" s="301">
        <v>18952</v>
      </c>
      <c r="F127" s="302">
        <v>0</v>
      </c>
      <c r="G127" s="301">
        <v>18087</v>
      </c>
      <c r="H127" s="302">
        <v>15</v>
      </c>
      <c r="I127" s="301">
        <v>14654</v>
      </c>
      <c r="J127" s="303">
        <v>20338</v>
      </c>
      <c r="K127" s="303">
        <v>571851</v>
      </c>
      <c r="L127" s="303">
        <v>608972</v>
      </c>
      <c r="M127" s="303">
        <v>7736</v>
      </c>
      <c r="N127" s="302">
        <v>3021</v>
      </c>
      <c r="O127" s="301">
        <v>15160</v>
      </c>
      <c r="P127" s="302">
        <v>12492</v>
      </c>
      <c r="Q127" s="301">
        <v>15160</v>
      </c>
      <c r="R127" s="303">
        <v>15160</v>
      </c>
      <c r="S127" s="302">
        <v>0</v>
      </c>
      <c r="T127" s="301">
        <v>12492</v>
      </c>
      <c r="U127" s="303">
        <v>12474</v>
      </c>
      <c r="V127" s="302">
        <v>18</v>
      </c>
      <c r="W127" s="301">
        <v>0</v>
      </c>
      <c r="X127" s="302">
        <v>0</v>
      </c>
      <c r="Y127" s="301">
        <v>14313</v>
      </c>
      <c r="Z127" s="302">
        <v>17943</v>
      </c>
      <c r="AA127" s="301">
        <v>0</v>
      </c>
      <c r="AB127" s="302">
        <v>0</v>
      </c>
      <c r="AC127" s="301">
        <v>8771</v>
      </c>
      <c r="AD127" s="302">
        <v>6103</v>
      </c>
      <c r="AE127" s="250"/>
      <c r="AF127" s="250"/>
      <c r="AG127" s="250"/>
      <c r="AH127" s="250"/>
      <c r="AI127" s="250"/>
    </row>
    <row r="128" spans="1:36">
      <c r="A128" s="299" t="s">
        <v>126</v>
      </c>
      <c r="B128" s="300">
        <v>53585</v>
      </c>
      <c r="C128" s="301">
        <v>52000</v>
      </c>
      <c r="D128" s="302">
        <v>52000</v>
      </c>
      <c r="E128" s="386">
        <v>500</v>
      </c>
      <c r="F128" s="302">
        <v>0</v>
      </c>
      <c r="G128" s="301">
        <v>536</v>
      </c>
      <c r="H128" s="302">
        <v>0</v>
      </c>
      <c r="I128" s="301">
        <v>0</v>
      </c>
      <c r="J128" s="303">
        <v>0</v>
      </c>
      <c r="K128" s="303">
        <v>53959</v>
      </c>
      <c r="L128" s="303">
        <v>56970</v>
      </c>
      <c r="M128" s="303">
        <v>0</v>
      </c>
      <c r="N128" s="302">
        <v>0</v>
      </c>
      <c r="O128" s="301">
        <v>1067</v>
      </c>
      <c r="P128" s="302">
        <v>1585</v>
      </c>
      <c r="Q128" s="301">
        <v>1067</v>
      </c>
      <c r="R128" s="303">
        <v>1067</v>
      </c>
      <c r="S128" s="302">
        <v>0</v>
      </c>
      <c r="T128" s="301">
        <v>1585</v>
      </c>
      <c r="U128" s="303">
        <v>1585</v>
      </c>
      <c r="V128" s="302">
        <v>0</v>
      </c>
      <c r="W128" s="301">
        <v>0</v>
      </c>
      <c r="X128" s="302">
        <v>0</v>
      </c>
      <c r="Y128" s="301">
        <v>0</v>
      </c>
      <c r="Z128" s="302">
        <v>0</v>
      </c>
      <c r="AA128" s="301">
        <v>0</v>
      </c>
      <c r="AB128" s="302">
        <v>0</v>
      </c>
      <c r="AC128" s="301">
        <v>0</v>
      </c>
      <c r="AD128" s="302">
        <v>0</v>
      </c>
      <c r="AE128" s="250"/>
      <c r="AF128" s="250"/>
      <c r="AG128" s="250"/>
      <c r="AH128" s="250"/>
      <c r="AI128" s="250"/>
    </row>
    <row r="129" spans="1:36">
      <c r="A129" s="283" t="s">
        <v>127</v>
      </c>
      <c r="B129" s="284">
        <v>5652424</v>
      </c>
      <c r="C129" s="285">
        <v>3092604</v>
      </c>
      <c r="D129" s="286">
        <f>SUM(D115:D128)</f>
        <v>4633653</v>
      </c>
      <c r="E129" s="285">
        <v>164352</v>
      </c>
      <c r="F129" s="286">
        <v>68</v>
      </c>
      <c r="G129" s="285">
        <v>166263</v>
      </c>
      <c r="H129" s="286">
        <v>64</v>
      </c>
      <c r="I129" s="285">
        <v>26948</v>
      </c>
      <c r="J129" s="289">
        <v>41879</v>
      </c>
      <c r="K129" s="289">
        <v>2022320</v>
      </c>
      <c r="L129" s="289">
        <v>2208691</v>
      </c>
      <c r="M129" s="289">
        <v>17899</v>
      </c>
      <c r="N129" s="286">
        <v>24645</v>
      </c>
      <c r="O129" s="285">
        <v>58387</v>
      </c>
      <c r="P129" s="286">
        <f>SUM(P115:P128)</f>
        <v>339508</v>
      </c>
      <c r="Q129" s="285">
        <v>54661</v>
      </c>
      <c r="R129" s="289">
        <v>54661</v>
      </c>
      <c r="S129" s="286">
        <v>0</v>
      </c>
      <c r="T129" s="285">
        <v>337019</v>
      </c>
      <c r="U129" s="289">
        <v>53909</v>
      </c>
      <c r="V129" s="286">
        <v>18</v>
      </c>
      <c r="W129" s="285">
        <v>0</v>
      </c>
      <c r="X129" s="286">
        <v>0</v>
      </c>
      <c r="Y129" s="285">
        <v>23253</v>
      </c>
      <c r="Z129" s="286">
        <v>19584</v>
      </c>
      <c r="AA129" s="285">
        <v>504507</v>
      </c>
      <c r="AB129" s="286">
        <v>29640</v>
      </c>
      <c r="AC129" s="285">
        <v>168311.27</v>
      </c>
      <c r="AD129" s="286">
        <v>630039</v>
      </c>
      <c r="AE129" s="250"/>
      <c r="AF129" s="250"/>
      <c r="AG129" s="250"/>
      <c r="AH129" s="250"/>
      <c r="AI129" s="250"/>
    </row>
    <row r="130" spans="1:36">
      <c r="A130" s="387"/>
      <c r="B130" s="388"/>
      <c r="C130" s="389"/>
      <c r="D130" s="390"/>
      <c r="E130" s="389"/>
      <c r="F130" s="390"/>
      <c r="G130" s="389"/>
      <c r="H130" s="390"/>
      <c r="I130" s="389"/>
      <c r="J130" s="391"/>
      <c r="K130" s="391"/>
      <c r="L130" s="391"/>
      <c r="M130" s="391"/>
      <c r="N130" s="390"/>
      <c r="O130" s="389"/>
      <c r="P130" s="390"/>
      <c r="Q130" s="389"/>
      <c r="R130" s="391"/>
      <c r="S130" s="390"/>
      <c r="T130" s="389"/>
      <c r="U130" s="391"/>
      <c r="V130" s="390"/>
      <c r="W130" s="389"/>
      <c r="X130" s="390"/>
      <c r="Y130" s="389"/>
      <c r="Z130" s="390"/>
      <c r="AA130" s="389"/>
      <c r="AB130" s="390"/>
      <c r="AC130" s="389"/>
      <c r="AD130" s="390"/>
      <c r="AE130" s="250"/>
      <c r="AF130" s="250"/>
      <c r="AG130" s="250"/>
      <c r="AH130" s="250"/>
      <c r="AI130" s="250"/>
      <c r="AJ130" s="250"/>
    </row>
    <row r="131" spans="1:36" s="385" customFormat="1">
      <c r="A131" s="392" t="s">
        <v>146</v>
      </c>
      <c r="B131" s="393">
        <v>12205846</v>
      </c>
      <c r="C131" s="394">
        <v>10005986</v>
      </c>
      <c r="D131" s="395">
        <v>11999000</v>
      </c>
      <c r="E131" s="394">
        <v>505000</v>
      </c>
      <c r="F131" s="396">
        <v>95000</v>
      </c>
      <c r="G131" s="397">
        <v>658871</v>
      </c>
      <c r="H131" s="395">
        <v>141129</v>
      </c>
      <c r="I131" s="398"/>
      <c r="J131" s="399"/>
      <c r="K131" s="399">
        <v>5536562</v>
      </c>
      <c r="L131" s="399">
        <v>6577403</v>
      </c>
      <c r="M131" s="399">
        <v>1259836</v>
      </c>
      <c r="N131" s="395">
        <v>145205</v>
      </c>
      <c r="O131" s="398">
        <v>58083</v>
      </c>
      <c r="P131" s="395">
        <v>157905</v>
      </c>
      <c r="Q131" s="398">
        <v>58083</v>
      </c>
      <c r="R131" s="397">
        <v>48083</v>
      </c>
      <c r="S131" s="400">
        <v>10000</v>
      </c>
      <c r="T131" s="398">
        <v>157905</v>
      </c>
      <c r="U131" s="397">
        <v>53905</v>
      </c>
      <c r="V131" s="395">
        <v>4000</v>
      </c>
      <c r="W131" s="394">
        <v>0</v>
      </c>
      <c r="X131" s="400">
        <v>0</v>
      </c>
      <c r="Y131" s="398">
        <v>68257</v>
      </c>
      <c r="Z131" s="395">
        <v>17119</v>
      </c>
      <c r="AA131" s="398">
        <v>0</v>
      </c>
      <c r="AB131" s="395">
        <v>0</v>
      </c>
      <c r="AC131" s="394">
        <v>750</v>
      </c>
      <c r="AD131" s="395">
        <v>31822</v>
      </c>
      <c r="AE131" s="384"/>
      <c r="AF131" s="384"/>
      <c r="AG131" s="384"/>
      <c r="AH131" s="384"/>
      <c r="AI131" s="384"/>
      <c r="AJ131" s="384"/>
    </row>
    <row r="132" spans="1:36" s="412" customFormat="1">
      <c r="A132" s="401"/>
      <c r="B132" s="402"/>
      <c r="C132" s="403"/>
      <c r="D132" s="404"/>
      <c r="E132" s="403"/>
      <c r="F132" s="405"/>
      <c r="G132" s="406"/>
      <c r="H132" s="407"/>
      <c r="I132" s="408"/>
      <c r="J132" s="409"/>
      <c r="K132" s="409"/>
      <c r="L132" s="409"/>
      <c r="M132" s="409"/>
      <c r="N132" s="404"/>
      <c r="O132" s="403"/>
      <c r="P132" s="407"/>
      <c r="Q132" s="408"/>
      <c r="R132" s="406"/>
      <c r="S132" s="410"/>
      <c r="T132" s="408"/>
      <c r="U132" s="406"/>
      <c r="V132" s="407"/>
      <c r="W132" s="403"/>
      <c r="X132" s="410"/>
      <c r="Y132" s="408"/>
      <c r="Z132" s="411"/>
      <c r="AA132" s="403"/>
      <c r="AB132" s="404"/>
      <c r="AC132" s="403"/>
      <c r="AD132" s="404"/>
      <c r="AE132" s="384"/>
      <c r="AF132" s="384"/>
      <c r="AG132" s="384"/>
      <c r="AH132" s="384"/>
      <c r="AI132" s="384"/>
      <c r="AJ132" s="384"/>
    </row>
    <row r="133" spans="1:36">
      <c r="A133" s="413" t="s">
        <v>331</v>
      </c>
      <c r="B133" s="227">
        <v>161670</v>
      </c>
      <c r="C133" s="228">
        <v>142000</v>
      </c>
      <c r="D133" s="233">
        <v>159593</v>
      </c>
      <c r="E133" s="228">
        <v>4022.2</v>
      </c>
      <c r="F133" s="233">
        <v>0</v>
      </c>
      <c r="G133" s="228">
        <v>11671.1</v>
      </c>
      <c r="H133" s="233">
        <v>14.96</v>
      </c>
      <c r="I133" s="228">
        <v>1335</v>
      </c>
      <c r="J133" s="234">
        <v>7300</v>
      </c>
      <c r="K133" s="234">
        <v>91600</v>
      </c>
      <c r="L133" s="234">
        <v>86726</v>
      </c>
      <c r="M133" s="234">
        <v>0</v>
      </c>
      <c r="N133" s="233">
        <v>0</v>
      </c>
      <c r="O133" s="228">
        <v>4568</v>
      </c>
      <c r="P133" s="233">
        <v>2077</v>
      </c>
      <c r="Q133" s="228">
        <v>4568</v>
      </c>
      <c r="R133" s="234">
        <v>4568</v>
      </c>
      <c r="S133" s="233">
        <v>0</v>
      </c>
      <c r="T133" s="228">
        <v>2077</v>
      </c>
      <c r="U133" s="234">
        <v>2077</v>
      </c>
      <c r="V133" s="233">
        <v>0</v>
      </c>
      <c r="W133" s="228">
        <v>0</v>
      </c>
      <c r="X133" s="233">
        <v>0</v>
      </c>
      <c r="Y133" s="228">
        <v>0</v>
      </c>
      <c r="Z133" s="233">
        <v>0</v>
      </c>
      <c r="AA133" s="228">
        <v>0</v>
      </c>
      <c r="AB133" s="233">
        <v>0</v>
      </c>
      <c r="AC133" s="228">
        <v>683</v>
      </c>
      <c r="AD133" s="233">
        <v>0</v>
      </c>
      <c r="AE133" s="250"/>
      <c r="AF133" s="250"/>
      <c r="AG133" s="250"/>
      <c r="AH133" s="250"/>
      <c r="AI133" s="250"/>
      <c r="AJ133" s="250"/>
    </row>
    <row r="134" spans="1:36" s="245" customFormat="1">
      <c r="A134" s="362" t="s">
        <v>129</v>
      </c>
      <c r="B134" s="227">
        <v>240796.31</v>
      </c>
      <c r="C134" s="228">
        <v>247104.5</v>
      </c>
      <c r="D134" s="233">
        <v>214692.6</v>
      </c>
      <c r="E134" s="228">
        <v>20000</v>
      </c>
      <c r="F134" s="233">
        <v>0</v>
      </c>
      <c r="G134" s="228">
        <v>20000</v>
      </c>
      <c r="H134" s="233">
        <v>0</v>
      </c>
      <c r="I134" s="228">
        <v>0</v>
      </c>
      <c r="J134" s="234">
        <v>0</v>
      </c>
      <c r="K134" s="234">
        <v>147657</v>
      </c>
      <c r="L134" s="234">
        <v>127183.6</v>
      </c>
      <c r="M134" s="234">
        <v>0</v>
      </c>
      <c r="N134" s="233">
        <v>0</v>
      </c>
      <c r="O134" s="228">
        <v>3620</v>
      </c>
      <c r="P134" s="233">
        <v>4952</v>
      </c>
      <c r="Q134" s="228">
        <v>3620</v>
      </c>
      <c r="R134" s="234">
        <v>3620</v>
      </c>
      <c r="S134" s="233">
        <v>0</v>
      </c>
      <c r="T134" s="228">
        <v>4952</v>
      </c>
      <c r="U134" s="234">
        <v>4952</v>
      </c>
      <c r="V134" s="233">
        <v>0</v>
      </c>
      <c r="W134" s="228">
        <v>0</v>
      </c>
      <c r="X134" s="233">
        <v>0</v>
      </c>
      <c r="Y134" s="228">
        <v>0</v>
      </c>
      <c r="Z134" s="233">
        <v>0</v>
      </c>
      <c r="AA134" s="228">
        <v>0</v>
      </c>
      <c r="AB134" s="233">
        <v>20001.71</v>
      </c>
      <c r="AC134" s="228">
        <v>5850</v>
      </c>
      <c r="AD134" s="233">
        <v>1150</v>
      </c>
    </row>
    <row r="135" spans="1:36">
      <c r="A135" s="362" t="s">
        <v>130</v>
      </c>
      <c r="B135" s="227">
        <v>217707</v>
      </c>
      <c r="C135" s="228">
        <v>110000</v>
      </c>
      <c r="D135" s="233">
        <v>153896</v>
      </c>
      <c r="E135" s="228">
        <v>15683</v>
      </c>
      <c r="F135" s="233">
        <v>0</v>
      </c>
      <c r="G135" s="228">
        <v>21652</v>
      </c>
      <c r="H135" s="233">
        <v>0</v>
      </c>
      <c r="I135" s="228">
        <v>0</v>
      </c>
      <c r="J135" s="234">
        <v>0</v>
      </c>
      <c r="K135" s="234">
        <v>101860</v>
      </c>
      <c r="L135" s="234">
        <v>132244</v>
      </c>
      <c r="M135" s="234">
        <v>0</v>
      </c>
      <c r="N135" s="233">
        <v>0</v>
      </c>
      <c r="O135" s="228">
        <v>52745</v>
      </c>
      <c r="P135" s="233">
        <v>63811</v>
      </c>
      <c r="Q135" s="228">
        <v>2745</v>
      </c>
      <c r="R135" s="234">
        <v>2745</v>
      </c>
      <c r="S135" s="233">
        <v>0</v>
      </c>
      <c r="T135" s="228">
        <v>3811</v>
      </c>
      <c r="U135" s="234">
        <v>3811</v>
      </c>
      <c r="V135" s="233">
        <v>0</v>
      </c>
      <c r="W135" s="228">
        <v>50000</v>
      </c>
      <c r="X135" s="233">
        <v>60000</v>
      </c>
      <c r="Y135" s="228">
        <v>0</v>
      </c>
      <c r="Z135" s="233">
        <v>0</v>
      </c>
      <c r="AA135" s="228">
        <v>0</v>
      </c>
      <c r="AB135" s="233">
        <v>0</v>
      </c>
      <c r="AC135" s="228">
        <v>0</v>
      </c>
      <c r="AD135" s="233">
        <v>0</v>
      </c>
    </row>
    <row r="136" spans="1:36">
      <c r="A136" s="362" t="s">
        <v>131</v>
      </c>
      <c r="B136" s="227">
        <v>139238.64000000001</v>
      </c>
      <c r="C136" s="228">
        <v>138573.4</v>
      </c>
      <c r="D136" s="233">
        <v>135021.64000000001</v>
      </c>
      <c r="E136" s="228">
        <v>19652.45</v>
      </c>
      <c r="F136" s="233">
        <v>0</v>
      </c>
      <c r="G136" s="228">
        <v>17299.91</v>
      </c>
      <c r="H136" s="233">
        <v>0</v>
      </c>
      <c r="I136" s="228">
        <v>1319</v>
      </c>
      <c r="J136" s="234">
        <v>479.7</v>
      </c>
      <c r="K136" s="234">
        <v>84175</v>
      </c>
      <c r="L136" s="234">
        <v>82380.84</v>
      </c>
      <c r="M136" s="234">
        <v>0</v>
      </c>
      <c r="N136" s="233">
        <v>1736</v>
      </c>
      <c r="O136" s="228">
        <v>3026</v>
      </c>
      <c r="P136" s="233">
        <v>4217</v>
      </c>
      <c r="Q136" s="228">
        <v>3026</v>
      </c>
      <c r="R136" s="234">
        <v>3026</v>
      </c>
      <c r="S136" s="233">
        <v>0</v>
      </c>
      <c r="T136" s="228">
        <v>4217</v>
      </c>
      <c r="U136" s="234">
        <v>4217</v>
      </c>
      <c r="V136" s="233">
        <v>0</v>
      </c>
      <c r="W136" s="228">
        <v>0</v>
      </c>
      <c r="X136" s="233">
        <v>0</v>
      </c>
      <c r="Y136" s="228">
        <v>0</v>
      </c>
      <c r="Z136" s="233">
        <v>0</v>
      </c>
      <c r="AA136" s="228">
        <v>0</v>
      </c>
      <c r="AB136" s="233">
        <v>0</v>
      </c>
      <c r="AC136" s="228">
        <v>0</v>
      </c>
      <c r="AD136" s="233">
        <v>0</v>
      </c>
    </row>
    <row r="137" spans="1:36">
      <c r="A137" s="362" t="s">
        <v>132</v>
      </c>
      <c r="B137" s="227">
        <v>300434</v>
      </c>
      <c r="C137" s="228">
        <v>275000</v>
      </c>
      <c r="D137" s="233">
        <v>293300</v>
      </c>
      <c r="E137" s="228">
        <v>19538</v>
      </c>
      <c r="F137" s="233">
        <v>0</v>
      </c>
      <c r="G137" s="228">
        <v>21821</v>
      </c>
      <c r="H137" s="233">
        <v>0</v>
      </c>
      <c r="I137" s="228">
        <v>4788</v>
      </c>
      <c r="J137" s="234">
        <v>3581</v>
      </c>
      <c r="K137" s="234">
        <v>169749</v>
      </c>
      <c r="L137" s="234">
        <v>180243</v>
      </c>
      <c r="M137" s="234">
        <v>2897</v>
      </c>
      <c r="N137" s="233">
        <v>3407</v>
      </c>
      <c r="O137" s="228">
        <v>6544</v>
      </c>
      <c r="P137" s="233">
        <v>5737</v>
      </c>
      <c r="Q137" s="228">
        <v>4180</v>
      </c>
      <c r="R137" s="234">
        <v>4180</v>
      </c>
      <c r="S137" s="233">
        <v>0</v>
      </c>
      <c r="T137" s="228">
        <v>5737</v>
      </c>
      <c r="U137" s="234">
        <v>5737</v>
      </c>
      <c r="V137" s="233">
        <v>0</v>
      </c>
      <c r="W137" s="228">
        <v>0</v>
      </c>
      <c r="X137" s="233">
        <v>0</v>
      </c>
      <c r="Y137" s="228">
        <v>0</v>
      </c>
      <c r="Z137" s="233">
        <v>0</v>
      </c>
      <c r="AA137" s="228">
        <v>0</v>
      </c>
      <c r="AB137" s="233">
        <v>0</v>
      </c>
      <c r="AC137" s="228">
        <v>2364</v>
      </c>
      <c r="AD137" s="233">
        <v>1397</v>
      </c>
    </row>
    <row r="138" spans="1:36">
      <c r="A138" s="362" t="s">
        <v>133</v>
      </c>
      <c r="B138" s="227">
        <v>352598</v>
      </c>
      <c r="C138" s="228">
        <v>320946</v>
      </c>
      <c r="D138" s="233">
        <v>343274</v>
      </c>
      <c r="E138" s="228">
        <v>33996</v>
      </c>
      <c r="F138" s="233">
        <v>0</v>
      </c>
      <c r="G138" s="228">
        <v>35000</v>
      </c>
      <c r="H138" s="233">
        <v>0</v>
      </c>
      <c r="I138" s="228">
        <v>959</v>
      </c>
      <c r="J138" s="234">
        <v>6806</v>
      </c>
      <c r="K138" s="234">
        <v>178547</v>
      </c>
      <c r="L138" s="234">
        <v>192502</v>
      </c>
      <c r="M138" s="234">
        <v>0</v>
      </c>
      <c r="N138" s="233">
        <v>0</v>
      </c>
      <c r="O138" s="228">
        <v>4158</v>
      </c>
      <c r="P138" s="233">
        <v>5771</v>
      </c>
      <c r="Q138" s="228">
        <v>4158</v>
      </c>
      <c r="R138" s="234">
        <v>4158</v>
      </c>
      <c r="S138" s="233">
        <v>0</v>
      </c>
      <c r="T138" s="228">
        <v>5771</v>
      </c>
      <c r="U138" s="234">
        <v>5771</v>
      </c>
      <c r="V138" s="233">
        <v>0</v>
      </c>
      <c r="W138" s="228">
        <v>0</v>
      </c>
      <c r="X138" s="233">
        <v>0</v>
      </c>
      <c r="Y138" s="228">
        <v>3109</v>
      </c>
      <c r="Z138" s="233">
        <v>1700</v>
      </c>
      <c r="AA138" s="228">
        <v>0</v>
      </c>
      <c r="AB138" s="233">
        <v>0</v>
      </c>
      <c r="AC138" s="228">
        <v>3255</v>
      </c>
      <c r="AD138" s="233">
        <v>1853</v>
      </c>
    </row>
    <row r="139" spans="1:36">
      <c r="A139" s="362" t="s">
        <v>548</v>
      </c>
      <c r="B139" s="227">
        <v>89348.27</v>
      </c>
      <c r="C139" s="228">
        <v>86000</v>
      </c>
      <c r="D139" s="233">
        <v>86000</v>
      </c>
      <c r="E139" s="228">
        <v>6863</v>
      </c>
      <c r="F139" s="233">
        <v>0</v>
      </c>
      <c r="G139" s="228">
        <v>6961</v>
      </c>
      <c r="H139" s="233">
        <v>0</v>
      </c>
      <c r="I139" s="228">
        <v>0</v>
      </c>
      <c r="J139" s="234">
        <v>0</v>
      </c>
      <c r="K139" s="234">
        <v>45972</v>
      </c>
      <c r="L139" s="234">
        <v>47664</v>
      </c>
      <c r="M139" s="234">
        <v>2921</v>
      </c>
      <c r="N139" s="233">
        <v>3308</v>
      </c>
      <c r="O139" s="228">
        <v>1664</v>
      </c>
      <c r="P139" s="233">
        <v>2428</v>
      </c>
      <c r="Q139" s="228">
        <v>1664</v>
      </c>
      <c r="R139" s="234">
        <v>1664</v>
      </c>
      <c r="S139" s="233">
        <v>0</v>
      </c>
      <c r="T139" s="228">
        <v>2428</v>
      </c>
      <c r="U139" s="234">
        <v>2428</v>
      </c>
      <c r="V139" s="233">
        <v>0</v>
      </c>
      <c r="W139" s="228">
        <v>0</v>
      </c>
      <c r="X139" s="233">
        <v>0</v>
      </c>
      <c r="Y139" s="228">
        <v>0</v>
      </c>
      <c r="Z139" s="233">
        <v>0</v>
      </c>
      <c r="AA139" s="228">
        <v>0</v>
      </c>
      <c r="AB139" s="233">
        <v>0</v>
      </c>
      <c r="AC139" s="228">
        <v>0</v>
      </c>
      <c r="AD139" s="233">
        <v>920.27</v>
      </c>
    </row>
    <row r="140" spans="1:36">
      <c r="A140" s="362" t="s">
        <v>549</v>
      </c>
      <c r="B140" s="227">
        <v>258435.66</v>
      </c>
      <c r="C140" s="228">
        <v>238000</v>
      </c>
      <c r="D140" s="233">
        <v>252082.66</v>
      </c>
      <c r="E140" s="228">
        <v>16026</v>
      </c>
      <c r="F140" s="233">
        <v>0</v>
      </c>
      <c r="G140" s="228">
        <v>9196.69</v>
      </c>
      <c r="H140" s="233">
        <v>0</v>
      </c>
      <c r="I140" s="228">
        <v>0</v>
      </c>
      <c r="J140" s="234">
        <v>0</v>
      </c>
      <c r="K140" s="234">
        <v>151698</v>
      </c>
      <c r="L140" s="234">
        <v>139489</v>
      </c>
      <c r="M140" s="234">
        <v>0</v>
      </c>
      <c r="N140" s="233">
        <v>0</v>
      </c>
      <c r="O140" s="228">
        <v>6564</v>
      </c>
      <c r="P140" s="233">
        <v>6353</v>
      </c>
      <c r="Q140" s="228">
        <v>6564</v>
      </c>
      <c r="R140" s="234">
        <v>6564</v>
      </c>
      <c r="S140" s="233">
        <v>0</v>
      </c>
      <c r="T140" s="228">
        <v>6353</v>
      </c>
      <c r="U140" s="234">
        <v>6353</v>
      </c>
      <c r="V140" s="233">
        <v>0</v>
      </c>
      <c r="W140" s="228">
        <v>0</v>
      </c>
      <c r="X140" s="233">
        <v>0</v>
      </c>
      <c r="Y140" s="228">
        <v>0</v>
      </c>
      <c r="Z140" s="233">
        <v>0</v>
      </c>
      <c r="AA140" s="228">
        <v>0</v>
      </c>
      <c r="AB140" s="233">
        <v>0</v>
      </c>
      <c r="AC140" s="228">
        <v>0</v>
      </c>
      <c r="AD140" s="233">
        <v>0</v>
      </c>
    </row>
    <row r="141" spans="1:36">
      <c r="A141" s="362" t="s">
        <v>333</v>
      </c>
      <c r="B141" s="227">
        <v>541999</v>
      </c>
      <c r="C141" s="228">
        <v>554600</v>
      </c>
      <c r="D141" s="233">
        <v>520000</v>
      </c>
      <c r="E141" s="228">
        <v>25540.74</v>
      </c>
      <c r="F141" s="233">
        <v>0</v>
      </c>
      <c r="G141" s="228">
        <v>20984.17</v>
      </c>
      <c r="H141" s="233">
        <v>0</v>
      </c>
      <c r="I141" s="228">
        <v>6624</v>
      </c>
      <c r="J141" s="234">
        <v>2300</v>
      </c>
      <c r="K141" s="234">
        <v>442613</v>
      </c>
      <c r="L141" s="234">
        <v>428600.78</v>
      </c>
      <c r="M141" s="234">
        <v>0</v>
      </c>
      <c r="N141" s="233">
        <v>0</v>
      </c>
      <c r="O141" s="228">
        <v>7255</v>
      </c>
      <c r="P141" s="233">
        <v>19961</v>
      </c>
      <c r="Q141" s="228">
        <v>7255</v>
      </c>
      <c r="R141" s="234">
        <v>7255</v>
      </c>
      <c r="S141" s="233">
        <v>0</v>
      </c>
      <c r="T141" s="228">
        <v>19961</v>
      </c>
      <c r="U141" s="234">
        <v>19961</v>
      </c>
      <c r="V141" s="233">
        <v>0</v>
      </c>
      <c r="W141" s="228">
        <v>0</v>
      </c>
      <c r="X141" s="233">
        <v>0</v>
      </c>
      <c r="Y141" s="228">
        <v>86</v>
      </c>
      <c r="Z141" s="233">
        <v>75</v>
      </c>
      <c r="AA141" s="228">
        <v>0</v>
      </c>
      <c r="AB141" s="233">
        <v>0</v>
      </c>
      <c r="AC141" s="228">
        <v>0</v>
      </c>
      <c r="AD141" s="233">
        <v>1963</v>
      </c>
    </row>
    <row r="142" spans="1:36">
      <c r="A142" s="362" t="s">
        <v>137</v>
      </c>
      <c r="B142" s="227">
        <v>215242</v>
      </c>
      <c r="C142" s="228">
        <v>210000</v>
      </c>
      <c r="D142" s="233">
        <v>210000</v>
      </c>
      <c r="E142" s="228">
        <v>12021</v>
      </c>
      <c r="F142" s="233">
        <v>0</v>
      </c>
      <c r="G142" s="228">
        <v>12000</v>
      </c>
      <c r="H142" s="233">
        <v>0</v>
      </c>
      <c r="I142" s="228">
        <v>3100</v>
      </c>
      <c r="J142" s="234">
        <v>4600</v>
      </c>
      <c r="K142" s="234">
        <v>121091</v>
      </c>
      <c r="L142" s="234">
        <v>149000</v>
      </c>
      <c r="M142" s="234">
        <v>10869</v>
      </c>
      <c r="N142" s="233">
        <v>0</v>
      </c>
      <c r="O142" s="228">
        <v>2689</v>
      </c>
      <c r="P142" s="233">
        <v>4802</v>
      </c>
      <c r="Q142" s="228">
        <v>2689</v>
      </c>
      <c r="R142" s="234">
        <v>2689</v>
      </c>
      <c r="S142" s="233">
        <v>0</v>
      </c>
      <c r="T142" s="228">
        <v>3907</v>
      </c>
      <c r="U142" s="234">
        <v>3907</v>
      </c>
      <c r="V142" s="233">
        <v>0</v>
      </c>
      <c r="W142" s="228">
        <v>0</v>
      </c>
      <c r="X142" s="233">
        <v>0</v>
      </c>
      <c r="Y142" s="228">
        <v>0</v>
      </c>
      <c r="Z142" s="233">
        <v>0</v>
      </c>
      <c r="AA142" s="228">
        <v>0</v>
      </c>
      <c r="AB142" s="233">
        <v>0</v>
      </c>
      <c r="AC142" s="228">
        <v>0</v>
      </c>
      <c r="AD142" s="233">
        <v>440</v>
      </c>
    </row>
    <row r="143" spans="1:36">
      <c r="A143" s="362" t="s">
        <v>550</v>
      </c>
      <c r="B143" s="227">
        <v>140150</v>
      </c>
      <c r="C143" s="228">
        <v>120000</v>
      </c>
      <c r="D143" s="233">
        <v>138000</v>
      </c>
      <c r="E143" s="228">
        <v>9422</v>
      </c>
      <c r="F143" s="233">
        <v>0</v>
      </c>
      <c r="G143" s="228">
        <v>12000</v>
      </c>
      <c r="H143" s="233">
        <v>0</v>
      </c>
      <c r="I143" s="228">
        <v>0</v>
      </c>
      <c r="J143" s="234">
        <v>0</v>
      </c>
      <c r="K143" s="234">
        <v>77265.59</v>
      </c>
      <c r="L143" s="234">
        <v>93000</v>
      </c>
      <c r="M143" s="234">
        <v>10000</v>
      </c>
      <c r="N143" s="233">
        <v>0</v>
      </c>
      <c r="O143" s="228">
        <v>1600</v>
      </c>
      <c r="P143" s="233">
        <v>2150</v>
      </c>
      <c r="Q143" s="228">
        <v>1600</v>
      </c>
      <c r="R143" s="234">
        <v>1600</v>
      </c>
      <c r="S143" s="233">
        <v>0</v>
      </c>
      <c r="T143" s="228">
        <v>2150</v>
      </c>
      <c r="U143" s="234">
        <v>2150</v>
      </c>
      <c r="V143" s="233">
        <v>0</v>
      </c>
      <c r="W143" s="228">
        <v>0</v>
      </c>
      <c r="X143" s="233">
        <v>0</v>
      </c>
      <c r="Y143" s="228">
        <v>0</v>
      </c>
      <c r="Z143" s="233">
        <v>0</v>
      </c>
      <c r="AA143" s="228">
        <v>0</v>
      </c>
      <c r="AB143" s="233">
        <v>0</v>
      </c>
      <c r="AC143" s="228">
        <v>13766.36</v>
      </c>
      <c r="AD143" s="233">
        <v>0</v>
      </c>
    </row>
    <row r="144" spans="1:36">
      <c r="A144" s="362" t="s">
        <v>139</v>
      </c>
      <c r="B144" s="227">
        <v>236451</v>
      </c>
      <c r="C144" s="228">
        <v>210431</v>
      </c>
      <c r="D144" s="233">
        <v>233958</v>
      </c>
      <c r="E144" s="228">
        <v>9000</v>
      </c>
      <c r="F144" s="233">
        <v>0</v>
      </c>
      <c r="G144" s="228">
        <v>9000</v>
      </c>
      <c r="H144" s="233">
        <v>0</v>
      </c>
      <c r="I144" s="228">
        <v>6547</v>
      </c>
      <c r="J144" s="234">
        <v>3210</v>
      </c>
      <c r="K144" s="234">
        <v>135542</v>
      </c>
      <c r="L144" s="234">
        <v>146137</v>
      </c>
      <c r="M144" s="234">
        <v>4683</v>
      </c>
      <c r="N144" s="233">
        <v>0</v>
      </c>
      <c r="O144" s="228">
        <v>1692</v>
      </c>
      <c r="P144" s="233">
        <v>2493</v>
      </c>
      <c r="Q144" s="228">
        <v>1692</v>
      </c>
      <c r="R144" s="234">
        <v>1692</v>
      </c>
      <c r="S144" s="233">
        <v>0</v>
      </c>
      <c r="T144" s="228">
        <v>2493</v>
      </c>
      <c r="U144" s="234">
        <v>2493</v>
      </c>
      <c r="V144" s="233">
        <v>0</v>
      </c>
      <c r="W144" s="228">
        <v>0</v>
      </c>
      <c r="X144" s="233">
        <v>0</v>
      </c>
      <c r="Y144" s="228">
        <v>0</v>
      </c>
      <c r="Z144" s="233">
        <v>0</v>
      </c>
      <c r="AA144" s="228">
        <v>0</v>
      </c>
      <c r="AB144" s="233">
        <v>0</v>
      </c>
      <c r="AC144" s="228">
        <v>0</v>
      </c>
      <c r="AD144" s="233">
        <v>0</v>
      </c>
    </row>
    <row r="145" spans="1:30">
      <c r="A145" s="362" t="s">
        <v>140</v>
      </c>
      <c r="B145" s="227">
        <v>245703</v>
      </c>
      <c r="C145" s="228">
        <v>269000</v>
      </c>
      <c r="D145" s="233">
        <v>240000</v>
      </c>
      <c r="E145" s="228">
        <v>30936</v>
      </c>
      <c r="F145" s="233">
        <v>0</v>
      </c>
      <c r="G145" s="228">
        <v>10861</v>
      </c>
      <c r="H145" s="233">
        <v>0</v>
      </c>
      <c r="I145" s="228">
        <v>7886</v>
      </c>
      <c r="J145" s="234">
        <v>1887</v>
      </c>
      <c r="K145" s="234">
        <v>142580</v>
      </c>
      <c r="L145" s="234">
        <v>148202</v>
      </c>
      <c r="M145" s="234">
        <v>0</v>
      </c>
      <c r="N145" s="233">
        <v>0</v>
      </c>
      <c r="O145" s="228">
        <v>5918</v>
      </c>
      <c r="P145" s="233">
        <v>5703</v>
      </c>
      <c r="Q145" s="228">
        <v>5918</v>
      </c>
      <c r="R145" s="234">
        <v>5918</v>
      </c>
      <c r="S145" s="233">
        <v>0</v>
      </c>
      <c r="T145" s="228">
        <v>5703</v>
      </c>
      <c r="U145" s="234">
        <v>5703</v>
      </c>
      <c r="V145" s="233">
        <v>0</v>
      </c>
      <c r="W145" s="228">
        <v>0</v>
      </c>
      <c r="X145" s="233">
        <v>0</v>
      </c>
      <c r="Y145" s="228">
        <v>0</v>
      </c>
      <c r="Z145" s="233">
        <v>0</v>
      </c>
      <c r="AA145" s="228">
        <v>0</v>
      </c>
      <c r="AB145" s="233">
        <v>0</v>
      </c>
      <c r="AC145" s="228">
        <v>0</v>
      </c>
      <c r="AD145" s="233">
        <v>0</v>
      </c>
    </row>
    <row r="146" spans="1:30">
      <c r="A146" s="362" t="s">
        <v>141</v>
      </c>
      <c r="B146" s="227">
        <v>98938</v>
      </c>
      <c r="C146" s="228">
        <v>89000</v>
      </c>
      <c r="D146" s="233">
        <v>97000</v>
      </c>
      <c r="E146" s="228">
        <v>3000</v>
      </c>
      <c r="F146" s="233">
        <v>0</v>
      </c>
      <c r="G146" s="228">
        <v>2600</v>
      </c>
      <c r="H146" s="233">
        <v>0</v>
      </c>
      <c r="I146" s="228">
        <v>0</v>
      </c>
      <c r="J146" s="234">
        <v>2000</v>
      </c>
      <c r="K146" s="234">
        <v>65723</v>
      </c>
      <c r="L146" s="234">
        <v>73258</v>
      </c>
      <c r="M146" s="234">
        <v>0</v>
      </c>
      <c r="N146" s="233">
        <v>0</v>
      </c>
      <c r="O146" s="228">
        <v>3350</v>
      </c>
      <c r="P146" s="233">
        <v>1920</v>
      </c>
      <c r="Q146" s="228">
        <v>3350</v>
      </c>
      <c r="R146" s="234">
        <v>3350</v>
      </c>
      <c r="S146" s="233">
        <v>0</v>
      </c>
      <c r="T146" s="228">
        <v>1920</v>
      </c>
      <c r="U146" s="234">
        <v>1920</v>
      </c>
      <c r="V146" s="233">
        <v>0</v>
      </c>
      <c r="W146" s="228">
        <v>0</v>
      </c>
      <c r="X146" s="233">
        <v>0</v>
      </c>
      <c r="Y146" s="228">
        <v>0</v>
      </c>
      <c r="Z146" s="233">
        <v>18</v>
      </c>
      <c r="AA146" s="228">
        <v>0</v>
      </c>
      <c r="AB146" s="233">
        <v>0</v>
      </c>
      <c r="AC146" s="228">
        <v>0</v>
      </c>
      <c r="AD146" s="233">
        <v>0</v>
      </c>
    </row>
    <row r="147" spans="1:30">
      <c r="A147" s="362" t="s">
        <v>335</v>
      </c>
      <c r="B147" s="227">
        <v>256042</v>
      </c>
      <c r="C147" s="228">
        <v>250000</v>
      </c>
      <c r="D147" s="233">
        <v>245000</v>
      </c>
      <c r="E147" s="228">
        <v>14000</v>
      </c>
      <c r="F147" s="233">
        <v>0</v>
      </c>
      <c r="G147" s="228">
        <v>7000</v>
      </c>
      <c r="H147" s="233">
        <v>0</v>
      </c>
      <c r="I147" s="228">
        <v>4500</v>
      </c>
      <c r="J147" s="234">
        <v>0</v>
      </c>
      <c r="K147" s="234">
        <v>154133</v>
      </c>
      <c r="L147" s="234">
        <v>167497</v>
      </c>
      <c r="M147" s="234">
        <v>5000</v>
      </c>
      <c r="N147" s="233">
        <v>0</v>
      </c>
      <c r="O147" s="228">
        <v>10709</v>
      </c>
      <c r="P147" s="233">
        <v>7949</v>
      </c>
      <c r="Q147" s="228">
        <v>10709</v>
      </c>
      <c r="R147" s="234">
        <v>10709</v>
      </c>
      <c r="S147" s="233">
        <v>0</v>
      </c>
      <c r="T147" s="228">
        <v>7949</v>
      </c>
      <c r="U147" s="234">
        <v>7949</v>
      </c>
      <c r="V147" s="233">
        <v>0</v>
      </c>
      <c r="W147" s="228">
        <v>0</v>
      </c>
      <c r="X147" s="233">
        <v>0</v>
      </c>
      <c r="Y147" s="228">
        <v>0</v>
      </c>
      <c r="Z147" s="233">
        <v>3093</v>
      </c>
      <c r="AA147" s="228">
        <v>0</v>
      </c>
      <c r="AB147" s="233">
        <v>0</v>
      </c>
      <c r="AC147" s="228">
        <v>0</v>
      </c>
      <c r="AD147" s="233">
        <v>0</v>
      </c>
    </row>
    <row r="148" spans="1:30">
      <c r="A148" s="362" t="s">
        <v>143</v>
      </c>
      <c r="B148" s="227">
        <v>235020.51</v>
      </c>
      <c r="C148" s="228">
        <v>198086</v>
      </c>
      <c r="D148" s="233">
        <v>206000</v>
      </c>
      <c r="E148" s="228">
        <v>3416</v>
      </c>
      <c r="F148" s="233">
        <v>0</v>
      </c>
      <c r="G148" s="228">
        <v>3513.43</v>
      </c>
      <c r="H148" s="233">
        <v>0</v>
      </c>
      <c r="I148" s="228">
        <v>0</v>
      </c>
      <c r="J148" s="234">
        <v>450</v>
      </c>
      <c r="K148" s="234">
        <v>127960</v>
      </c>
      <c r="L148" s="234">
        <v>151635.21</v>
      </c>
      <c r="M148" s="234">
        <v>0</v>
      </c>
      <c r="N148" s="233">
        <v>0</v>
      </c>
      <c r="O148" s="228">
        <v>9559</v>
      </c>
      <c r="P148" s="233">
        <v>25242</v>
      </c>
      <c r="Q148" s="228">
        <v>9559</v>
      </c>
      <c r="R148" s="234">
        <v>8851</v>
      </c>
      <c r="S148" s="233">
        <v>707.99</v>
      </c>
      <c r="T148" s="228">
        <v>7871</v>
      </c>
      <c r="U148" s="234">
        <v>7871</v>
      </c>
      <c r="V148" s="233">
        <v>0</v>
      </c>
      <c r="W148" s="228">
        <v>0</v>
      </c>
      <c r="X148" s="233">
        <v>0</v>
      </c>
      <c r="Y148" s="228">
        <v>2619.9899999999998</v>
      </c>
      <c r="Z148" s="233">
        <v>3778.51</v>
      </c>
      <c r="AA148" s="228">
        <v>0</v>
      </c>
      <c r="AB148" s="233">
        <v>0</v>
      </c>
      <c r="AC148" s="228">
        <v>1678.82</v>
      </c>
      <c r="AD148" s="233">
        <v>0</v>
      </c>
    </row>
    <row r="149" spans="1:30">
      <c r="A149" s="362" t="s">
        <v>144</v>
      </c>
      <c r="B149" s="227">
        <v>238715</v>
      </c>
      <c r="C149" s="228">
        <v>230000</v>
      </c>
      <c r="D149" s="233">
        <v>236800</v>
      </c>
      <c r="E149" s="228">
        <v>6792</v>
      </c>
      <c r="F149" s="233">
        <v>0</v>
      </c>
      <c r="G149" s="228">
        <v>7540</v>
      </c>
      <c r="H149" s="233">
        <v>0</v>
      </c>
      <c r="I149" s="228">
        <v>273</v>
      </c>
      <c r="J149" s="234">
        <v>5054</v>
      </c>
      <c r="K149" s="234">
        <v>154100</v>
      </c>
      <c r="L149" s="234">
        <v>156893</v>
      </c>
      <c r="M149" s="234">
        <v>0</v>
      </c>
      <c r="N149" s="233">
        <v>0</v>
      </c>
      <c r="O149" s="228">
        <v>1093</v>
      </c>
      <c r="P149" s="233">
        <v>1655</v>
      </c>
      <c r="Q149" s="228">
        <v>1093</v>
      </c>
      <c r="R149" s="234">
        <v>1093</v>
      </c>
      <c r="S149" s="233">
        <v>0</v>
      </c>
      <c r="T149" s="228">
        <v>1655</v>
      </c>
      <c r="U149" s="234">
        <v>1655</v>
      </c>
      <c r="V149" s="233">
        <v>0</v>
      </c>
      <c r="W149" s="228">
        <v>0</v>
      </c>
      <c r="X149" s="233">
        <v>0</v>
      </c>
      <c r="Y149" s="228">
        <v>0</v>
      </c>
      <c r="Z149" s="233">
        <v>0</v>
      </c>
      <c r="AA149" s="228">
        <v>0</v>
      </c>
      <c r="AB149" s="233">
        <v>0</v>
      </c>
      <c r="AC149" s="228">
        <v>0</v>
      </c>
      <c r="AD149" s="233">
        <v>260</v>
      </c>
    </row>
    <row r="150" spans="1:30">
      <c r="A150" s="414" t="s">
        <v>336</v>
      </c>
      <c r="B150" s="237">
        <f>SUM(B133:B149)</f>
        <v>3968488.3899999997</v>
      </c>
      <c r="C150" s="238">
        <f t="shared" ref="C150:AD150" si="5">SUM(C133:C149)</f>
        <v>3688740.9</v>
      </c>
      <c r="D150" s="243">
        <f t="shared" si="5"/>
        <v>3764617.9</v>
      </c>
      <c r="E150" s="238">
        <f t="shared" si="5"/>
        <v>249908.38999999998</v>
      </c>
      <c r="F150" s="243">
        <f t="shared" si="5"/>
        <v>0</v>
      </c>
      <c r="G150" s="238">
        <f t="shared" si="5"/>
        <v>229100.3</v>
      </c>
      <c r="H150" s="243">
        <f t="shared" si="5"/>
        <v>14.96</v>
      </c>
      <c r="I150" s="238">
        <f t="shared" si="5"/>
        <v>37331</v>
      </c>
      <c r="J150" s="244">
        <f t="shared" si="5"/>
        <v>37667.699999999997</v>
      </c>
      <c r="K150" s="244">
        <f t="shared" si="5"/>
        <v>2392265.59</v>
      </c>
      <c r="L150" s="244">
        <f t="shared" si="5"/>
        <v>2502655.4299999997</v>
      </c>
      <c r="M150" s="244">
        <f t="shared" si="5"/>
        <v>36370</v>
      </c>
      <c r="N150" s="243">
        <f t="shared" si="5"/>
        <v>8451</v>
      </c>
      <c r="O150" s="238">
        <f t="shared" si="5"/>
        <v>126754</v>
      </c>
      <c r="P150" s="243">
        <f t="shared" si="5"/>
        <v>167221</v>
      </c>
      <c r="Q150" s="238">
        <f t="shared" si="5"/>
        <v>74390</v>
      </c>
      <c r="R150" s="244">
        <f t="shared" si="5"/>
        <v>73682</v>
      </c>
      <c r="S150" s="243">
        <f t="shared" si="5"/>
        <v>707.99</v>
      </c>
      <c r="T150" s="238">
        <f t="shared" si="5"/>
        <v>88955</v>
      </c>
      <c r="U150" s="244">
        <f t="shared" si="5"/>
        <v>88955</v>
      </c>
      <c r="V150" s="243">
        <f t="shared" si="5"/>
        <v>0</v>
      </c>
      <c r="W150" s="238">
        <f t="shared" si="5"/>
        <v>50000</v>
      </c>
      <c r="X150" s="243">
        <f t="shared" si="5"/>
        <v>60000</v>
      </c>
      <c r="Y150" s="238">
        <f t="shared" si="5"/>
        <v>5814.99</v>
      </c>
      <c r="Z150" s="243">
        <f t="shared" si="5"/>
        <v>8664.51</v>
      </c>
      <c r="AA150" s="238">
        <f t="shared" si="5"/>
        <v>0</v>
      </c>
      <c r="AB150" s="243">
        <f t="shared" si="5"/>
        <v>20001.71</v>
      </c>
      <c r="AC150" s="238">
        <f t="shared" si="5"/>
        <v>27597.18</v>
      </c>
      <c r="AD150" s="243">
        <f t="shared" si="5"/>
        <v>7983.27</v>
      </c>
    </row>
    <row r="151" spans="1:30">
      <c r="A151" s="359"/>
      <c r="B151" s="415"/>
      <c r="C151" s="248"/>
      <c r="D151" s="222"/>
      <c r="E151" s="248"/>
      <c r="F151" s="222"/>
      <c r="G151" s="248"/>
      <c r="H151" s="222"/>
      <c r="I151" s="248"/>
      <c r="J151" s="249"/>
      <c r="K151" s="249"/>
      <c r="L151" s="249"/>
      <c r="M151" s="249"/>
      <c r="N151" s="222"/>
      <c r="O151" s="248"/>
      <c r="P151" s="360"/>
      <c r="Q151" s="225"/>
      <c r="R151" s="249"/>
      <c r="S151" s="222"/>
      <c r="T151" s="248"/>
      <c r="U151" s="249"/>
      <c r="V151" s="222"/>
      <c r="W151" s="248"/>
      <c r="X151" s="222"/>
      <c r="Y151" s="248"/>
      <c r="Z151" s="222"/>
      <c r="AA151" s="248"/>
      <c r="AB151" s="360"/>
      <c r="AC151" s="225"/>
      <c r="AD151" s="222"/>
    </row>
    <row r="152" spans="1:30">
      <c r="A152" s="416" t="s">
        <v>147</v>
      </c>
      <c r="B152" s="417">
        <f t="shared" ref="B152:B158" si="6">D152+P152+Z152+AB152+AD152</f>
        <v>158099.61000000002</v>
      </c>
      <c r="C152" s="418">
        <v>94969.600000000006</v>
      </c>
      <c r="D152" s="419">
        <v>151461.78</v>
      </c>
      <c r="E152" s="420">
        <v>10000</v>
      </c>
      <c r="F152" s="421">
        <v>0</v>
      </c>
      <c r="G152" s="422">
        <v>10000</v>
      </c>
      <c r="H152" s="421">
        <v>0</v>
      </c>
      <c r="I152" s="423">
        <v>2666.3</v>
      </c>
      <c r="J152" s="424">
        <v>0</v>
      </c>
      <c r="K152" s="424">
        <v>82303.3</v>
      </c>
      <c r="L152" s="424">
        <v>122729.62</v>
      </c>
      <c r="M152" s="424">
        <v>0</v>
      </c>
      <c r="N152" s="421">
        <v>140.71</v>
      </c>
      <c r="O152" s="420">
        <v>6760</v>
      </c>
      <c r="P152" s="421">
        <v>3957</v>
      </c>
      <c r="Q152" s="425">
        <f>R152+S152</f>
        <v>6760</v>
      </c>
      <c r="R152" s="422">
        <v>6760</v>
      </c>
      <c r="S152" s="426">
        <v>0</v>
      </c>
      <c r="T152" s="425">
        <v>3957</v>
      </c>
      <c r="U152" s="422">
        <v>3957</v>
      </c>
      <c r="V152" s="421">
        <v>0</v>
      </c>
      <c r="W152" s="423">
        <v>0</v>
      </c>
      <c r="X152" s="426">
        <v>0</v>
      </c>
      <c r="Y152" s="423">
        <v>2530</v>
      </c>
      <c r="Z152" s="427">
        <v>2206.5700000000002</v>
      </c>
      <c r="AA152" s="423">
        <v>0</v>
      </c>
      <c r="AB152" s="421">
        <v>0</v>
      </c>
      <c r="AC152" s="423">
        <v>872</v>
      </c>
      <c r="AD152" s="421">
        <v>474.26</v>
      </c>
    </row>
    <row r="153" spans="1:30">
      <c r="A153" s="362" t="s">
        <v>148</v>
      </c>
      <c r="B153" s="428">
        <f t="shared" si="6"/>
        <v>258117</v>
      </c>
      <c r="C153" s="418">
        <v>238098</v>
      </c>
      <c r="D153" s="419">
        <v>255115</v>
      </c>
      <c r="E153" s="429">
        <v>13197.99</v>
      </c>
      <c r="F153" s="430">
        <v>0</v>
      </c>
      <c r="G153" s="431">
        <v>8408.17</v>
      </c>
      <c r="H153" s="432">
        <v>0</v>
      </c>
      <c r="I153" s="433">
        <v>8821</v>
      </c>
      <c r="J153" s="434">
        <v>3217.89</v>
      </c>
      <c r="K153" s="434">
        <v>143389.07999999999</v>
      </c>
      <c r="L153" s="434">
        <v>208692.9</v>
      </c>
      <c r="M153" s="434">
        <v>6775</v>
      </c>
      <c r="N153" s="432">
        <v>0</v>
      </c>
      <c r="O153" s="429">
        <v>2216</v>
      </c>
      <c r="P153" s="432">
        <v>3002</v>
      </c>
      <c r="Q153" s="425">
        <f>R153+S153</f>
        <v>2216</v>
      </c>
      <c r="R153" s="431">
        <v>2216</v>
      </c>
      <c r="S153" s="435">
        <v>0</v>
      </c>
      <c r="T153" s="425">
        <f>U153+V153</f>
        <v>3002</v>
      </c>
      <c r="U153" s="431">
        <v>3002</v>
      </c>
      <c r="V153" s="432">
        <v>0</v>
      </c>
      <c r="W153" s="433">
        <v>0</v>
      </c>
      <c r="X153" s="435">
        <v>0</v>
      </c>
      <c r="Y153" s="433">
        <v>0</v>
      </c>
      <c r="Z153" s="430">
        <v>0</v>
      </c>
      <c r="AA153" s="429">
        <v>0</v>
      </c>
      <c r="AB153" s="432">
        <v>0</v>
      </c>
      <c r="AC153" s="429">
        <v>0</v>
      </c>
      <c r="AD153" s="432">
        <v>0</v>
      </c>
    </row>
    <row r="154" spans="1:30">
      <c r="A154" s="362" t="s">
        <v>149</v>
      </c>
      <c r="B154" s="428">
        <f t="shared" si="6"/>
        <v>312668.34000000003</v>
      </c>
      <c r="C154" s="418">
        <v>270479</v>
      </c>
      <c r="D154" s="436">
        <v>306564</v>
      </c>
      <c r="E154" s="433">
        <v>22060.6</v>
      </c>
      <c r="F154" s="430">
        <v>0</v>
      </c>
      <c r="G154" s="431">
        <v>10052.799999999999</v>
      </c>
      <c r="H154" s="432">
        <v>0</v>
      </c>
      <c r="I154" s="433">
        <v>117.9</v>
      </c>
      <c r="J154" s="434">
        <v>3521</v>
      </c>
      <c r="K154" s="434">
        <v>184885</v>
      </c>
      <c r="L154" s="434">
        <v>209683</v>
      </c>
      <c r="M154" s="434">
        <v>248</v>
      </c>
      <c r="N154" s="432">
        <v>17550</v>
      </c>
      <c r="O154" s="429">
        <v>3693</v>
      </c>
      <c r="P154" s="432">
        <v>5089</v>
      </c>
      <c r="Q154" s="425">
        <v>3693</v>
      </c>
      <c r="R154" s="431">
        <v>3693</v>
      </c>
      <c r="S154" s="435">
        <v>0</v>
      </c>
      <c r="T154" s="425">
        <f>U154+V154</f>
        <v>5089</v>
      </c>
      <c r="U154" s="431">
        <v>5089</v>
      </c>
      <c r="V154" s="432">
        <v>0</v>
      </c>
      <c r="W154" s="433">
        <v>0</v>
      </c>
      <c r="X154" s="435">
        <v>0</v>
      </c>
      <c r="Y154" s="433">
        <v>0</v>
      </c>
      <c r="Z154" s="430">
        <v>0</v>
      </c>
      <c r="AA154" s="429">
        <v>0</v>
      </c>
      <c r="AB154" s="432">
        <v>0</v>
      </c>
      <c r="AC154" s="429">
        <v>3735.63</v>
      </c>
      <c r="AD154" s="432">
        <v>1015.34</v>
      </c>
    </row>
    <row r="155" spans="1:30">
      <c r="A155" s="362" t="s">
        <v>150</v>
      </c>
      <c r="B155" s="428">
        <f t="shared" si="6"/>
        <v>203417</v>
      </c>
      <c r="C155" s="437">
        <v>210000</v>
      </c>
      <c r="D155" s="438">
        <v>200000</v>
      </c>
      <c r="E155" s="439">
        <v>18000</v>
      </c>
      <c r="F155" s="440">
        <v>0</v>
      </c>
      <c r="G155" s="441">
        <v>2808</v>
      </c>
      <c r="H155" s="442">
        <v>0</v>
      </c>
      <c r="I155" s="439">
        <v>3640</v>
      </c>
      <c r="J155" s="443">
        <v>10045</v>
      </c>
      <c r="K155" s="443">
        <v>119620</v>
      </c>
      <c r="L155" s="443">
        <v>136877</v>
      </c>
      <c r="M155" s="443">
        <v>708</v>
      </c>
      <c r="N155" s="442">
        <v>1892</v>
      </c>
      <c r="O155" s="444">
        <v>3303</v>
      </c>
      <c r="P155" s="442">
        <v>2757</v>
      </c>
      <c r="Q155" s="445">
        <v>1994</v>
      </c>
      <c r="R155" s="441">
        <v>1994</v>
      </c>
      <c r="S155" s="446">
        <v>0</v>
      </c>
      <c r="T155" s="445">
        <v>2757</v>
      </c>
      <c r="U155" s="441">
        <v>2757</v>
      </c>
      <c r="V155" s="442">
        <v>0</v>
      </c>
      <c r="W155" s="439">
        <v>0</v>
      </c>
      <c r="X155" s="446">
        <v>0</v>
      </c>
      <c r="Y155" s="439">
        <v>700</v>
      </c>
      <c r="Z155" s="440">
        <v>660</v>
      </c>
      <c r="AA155" s="444">
        <v>0</v>
      </c>
      <c r="AB155" s="442">
        <v>0</v>
      </c>
      <c r="AC155" s="444">
        <v>0</v>
      </c>
      <c r="AD155" s="447">
        <v>0</v>
      </c>
    </row>
    <row r="156" spans="1:30">
      <c r="A156" s="362" t="s">
        <v>151</v>
      </c>
      <c r="B156" s="428">
        <f t="shared" si="6"/>
        <v>135471.1</v>
      </c>
      <c r="C156" s="437">
        <v>120000</v>
      </c>
      <c r="D156" s="438">
        <v>122985.1</v>
      </c>
      <c r="E156" s="439">
        <v>7912.59</v>
      </c>
      <c r="F156" s="440">
        <v>0</v>
      </c>
      <c r="G156" s="441">
        <v>10233.59</v>
      </c>
      <c r="H156" s="442">
        <v>0</v>
      </c>
      <c r="I156" s="439">
        <v>1963.02</v>
      </c>
      <c r="J156" s="443">
        <v>0</v>
      </c>
      <c r="K156" s="443">
        <v>73319</v>
      </c>
      <c r="L156" s="443">
        <v>84597</v>
      </c>
      <c r="M156" s="443">
        <v>0</v>
      </c>
      <c r="N156" s="442">
        <v>0</v>
      </c>
      <c r="O156" s="444">
        <v>1745</v>
      </c>
      <c r="P156" s="442">
        <v>12486</v>
      </c>
      <c r="Q156" s="445">
        <f>R156+S156</f>
        <v>1745</v>
      </c>
      <c r="R156" s="441">
        <v>1745</v>
      </c>
      <c r="S156" s="446">
        <v>0</v>
      </c>
      <c r="T156" s="445">
        <f>U156+V156</f>
        <v>2486</v>
      </c>
      <c r="U156" s="441">
        <v>2486</v>
      </c>
      <c r="V156" s="442">
        <v>0</v>
      </c>
      <c r="W156" s="439">
        <v>0</v>
      </c>
      <c r="X156" s="446">
        <v>0</v>
      </c>
      <c r="Y156" s="439">
        <v>0</v>
      </c>
      <c r="Z156" s="440">
        <v>0</v>
      </c>
      <c r="AA156" s="444">
        <v>0</v>
      </c>
      <c r="AB156" s="442">
        <v>0</v>
      </c>
      <c r="AC156" s="444">
        <v>0</v>
      </c>
      <c r="AD156" s="447">
        <v>0</v>
      </c>
    </row>
    <row r="157" spans="1:30">
      <c r="A157" s="362" t="s">
        <v>152</v>
      </c>
      <c r="B157" s="428">
        <f t="shared" si="6"/>
        <v>565516</v>
      </c>
      <c r="C157" s="418">
        <f>E157+F157+I157+K157+M157</f>
        <v>527542</v>
      </c>
      <c r="D157" s="436">
        <f>G157+H157+J157+L157+N157</f>
        <v>544324</v>
      </c>
      <c r="E157" s="433">
        <v>21836</v>
      </c>
      <c r="F157" s="430">
        <v>0</v>
      </c>
      <c r="G157" s="431">
        <v>23465</v>
      </c>
      <c r="H157" s="432">
        <v>565</v>
      </c>
      <c r="I157" s="433">
        <v>13350</v>
      </c>
      <c r="J157" s="434">
        <v>17654</v>
      </c>
      <c r="K157" s="434">
        <v>488904</v>
      </c>
      <c r="L157" s="434">
        <v>502640</v>
      </c>
      <c r="M157" s="434">
        <v>3452</v>
      </c>
      <c r="N157" s="432">
        <v>0</v>
      </c>
      <c r="O157" s="429">
        <v>13255</v>
      </c>
      <c r="P157" s="432">
        <v>17923</v>
      </c>
      <c r="Q157" s="425">
        <f>R157+S157</f>
        <v>13255</v>
      </c>
      <c r="R157" s="431">
        <v>12572</v>
      </c>
      <c r="S157" s="435">
        <v>683</v>
      </c>
      <c r="T157" s="425">
        <f>U157+V157</f>
        <v>17923</v>
      </c>
      <c r="U157" s="431">
        <v>17923</v>
      </c>
      <c r="V157" s="432">
        <v>0</v>
      </c>
      <c r="W157" s="433">
        <v>0</v>
      </c>
      <c r="X157" s="435">
        <v>0</v>
      </c>
      <c r="Y157" s="433">
        <v>1830</v>
      </c>
      <c r="Z157" s="430">
        <v>2369</v>
      </c>
      <c r="AA157" s="429">
        <v>0</v>
      </c>
      <c r="AB157" s="432">
        <v>0</v>
      </c>
      <c r="AC157" s="429">
        <v>4511</v>
      </c>
      <c r="AD157" s="432">
        <v>900</v>
      </c>
    </row>
    <row r="158" spans="1:30">
      <c r="A158" s="362" t="s">
        <v>153</v>
      </c>
      <c r="B158" s="448">
        <f t="shared" si="6"/>
        <v>202210.5</v>
      </c>
      <c r="C158" s="449">
        <v>186000</v>
      </c>
      <c r="D158" s="450">
        <v>191352.9</v>
      </c>
      <c r="E158" s="451">
        <v>4017</v>
      </c>
      <c r="F158" s="452">
        <v>0</v>
      </c>
      <c r="G158" s="453">
        <v>4721.7299999999996</v>
      </c>
      <c r="H158" s="454">
        <v>29.99</v>
      </c>
      <c r="I158" s="451">
        <v>1106</v>
      </c>
      <c r="J158" s="455">
        <v>2682.21</v>
      </c>
      <c r="K158" s="455">
        <v>136190</v>
      </c>
      <c r="L158" s="455">
        <v>130854.72</v>
      </c>
      <c r="M158" s="455">
        <v>0</v>
      </c>
      <c r="N158" s="454">
        <v>339.9</v>
      </c>
      <c r="O158" s="456">
        <v>9646</v>
      </c>
      <c r="P158" s="454">
        <v>8995</v>
      </c>
      <c r="Q158" s="457">
        <v>9646</v>
      </c>
      <c r="R158" s="453">
        <v>9646</v>
      </c>
      <c r="S158" s="458">
        <v>0</v>
      </c>
      <c r="T158" s="457">
        <v>8995</v>
      </c>
      <c r="U158" s="453">
        <v>8242.56</v>
      </c>
      <c r="V158" s="454">
        <v>752.44</v>
      </c>
      <c r="W158" s="451">
        <v>0</v>
      </c>
      <c r="X158" s="458">
        <v>0</v>
      </c>
      <c r="Y158" s="451">
        <v>885</v>
      </c>
      <c r="Z158" s="452">
        <v>1862.6</v>
      </c>
      <c r="AA158" s="456">
        <v>0</v>
      </c>
      <c r="AB158" s="454">
        <v>0</v>
      </c>
      <c r="AC158" s="456">
        <v>0</v>
      </c>
      <c r="AD158" s="454">
        <v>0</v>
      </c>
    </row>
    <row r="159" spans="1:30">
      <c r="A159" s="374" t="s">
        <v>154</v>
      </c>
      <c r="B159" s="459">
        <f>D159+P159+Z159+AB159+AD159</f>
        <v>1835499.5499999998</v>
      </c>
      <c r="C159" s="460">
        <f t="shared" ref="C159:AD159" si="7">SUM(C152:C158)</f>
        <v>1647088.6</v>
      </c>
      <c r="D159" s="461">
        <f t="shared" si="7"/>
        <v>1771802.7799999998</v>
      </c>
      <c r="E159" s="462">
        <f t="shared" si="7"/>
        <v>97024.18</v>
      </c>
      <c r="F159" s="461">
        <f t="shared" si="7"/>
        <v>0</v>
      </c>
      <c r="G159" s="462">
        <f t="shared" si="7"/>
        <v>69689.289999999994</v>
      </c>
      <c r="H159" s="461">
        <f t="shared" si="7"/>
        <v>594.99</v>
      </c>
      <c r="I159" s="462">
        <f t="shared" si="7"/>
        <v>31664.219999999998</v>
      </c>
      <c r="J159" s="463">
        <f t="shared" si="7"/>
        <v>37120.1</v>
      </c>
      <c r="K159" s="464">
        <f t="shared" si="7"/>
        <v>1228610.3799999999</v>
      </c>
      <c r="L159" s="463">
        <f t="shared" si="7"/>
        <v>1396074.24</v>
      </c>
      <c r="M159" s="464">
        <f t="shared" si="7"/>
        <v>11183</v>
      </c>
      <c r="N159" s="461">
        <f t="shared" si="7"/>
        <v>19922.61</v>
      </c>
      <c r="O159" s="465">
        <f t="shared" si="7"/>
        <v>40618</v>
      </c>
      <c r="P159" s="466">
        <f t="shared" si="7"/>
        <v>54209</v>
      </c>
      <c r="Q159" s="465">
        <f t="shared" si="7"/>
        <v>39309</v>
      </c>
      <c r="R159" s="464">
        <f t="shared" si="7"/>
        <v>38626</v>
      </c>
      <c r="S159" s="461">
        <f t="shared" si="7"/>
        <v>683</v>
      </c>
      <c r="T159" s="465">
        <f t="shared" si="7"/>
        <v>44209</v>
      </c>
      <c r="U159" s="464">
        <f t="shared" si="7"/>
        <v>43456.56</v>
      </c>
      <c r="V159" s="461">
        <f t="shared" si="7"/>
        <v>752.44</v>
      </c>
      <c r="W159" s="465">
        <f t="shared" si="7"/>
        <v>0</v>
      </c>
      <c r="X159" s="466">
        <f t="shared" si="7"/>
        <v>0</v>
      </c>
      <c r="Y159" s="465">
        <f t="shared" si="7"/>
        <v>5945</v>
      </c>
      <c r="Z159" s="466">
        <f t="shared" si="7"/>
        <v>7098.17</v>
      </c>
      <c r="AA159" s="465">
        <f t="shared" si="7"/>
        <v>0</v>
      </c>
      <c r="AB159" s="466">
        <f t="shared" si="7"/>
        <v>0</v>
      </c>
      <c r="AC159" s="465">
        <f t="shared" si="7"/>
        <v>9118.630000000001</v>
      </c>
      <c r="AD159" s="466">
        <f t="shared" si="7"/>
        <v>2389.6</v>
      </c>
    </row>
    <row r="160" spans="1:30">
      <c r="A160" s="467"/>
      <c r="B160" s="200"/>
      <c r="C160" s="205"/>
      <c r="D160" s="206"/>
      <c r="E160" s="203"/>
      <c r="F160" s="204"/>
      <c r="G160" s="205"/>
      <c r="H160" s="206"/>
      <c r="I160" s="203"/>
      <c r="J160" s="205"/>
      <c r="K160" s="207"/>
      <c r="L160" s="205"/>
      <c r="M160" s="207"/>
      <c r="N160" s="204"/>
      <c r="O160" s="205"/>
      <c r="P160" s="208"/>
      <c r="Q160" s="468"/>
      <c r="R160" s="469"/>
      <c r="S160" s="205"/>
      <c r="T160" s="468"/>
      <c r="U160" s="469"/>
      <c r="V160" s="204"/>
      <c r="W160" s="468"/>
      <c r="X160" s="202"/>
      <c r="Y160" s="468"/>
      <c r="Z160" s="206"/>
      <c r="AA160" s="205"/>
      <c r="AB160" s="208"/>
      <c r="AC160" s="205"/>
      <c r="AD160" s="206"/>
    </row>
    <row r="161" spans="1:51">
      <c r="A161" s="470" t="s">
        <v>244</v>
      </c>
      <c r="B161" s="300">
        <v>73163</v>
      </c>
      <c r="C161" s="301">
        <v>80000</v>
      </c>
      <c r="D161" s="302">
        <v>70000</v>
      </c>
      <c r="E161" s="301">
        <v>5035</v>
      </c>
      <c r="F161" s="302">
        <v>0</v>
      </c>
      <c r="G161" s="301">
        <v>5246</v>
      </c>
      <c r="H161" s="302">
        <v>0</v>
      </c>
      <c r="I161" s="301">
        <v>0</v>
      </c>
      <c r="J161" s="303">
        <v>0</v>
      </c>
      <c r="K161" s="303">
        <v>56410</v>
      </c>
      <c r="L161" s="303">
        <v>43560</v>
      </c>
      <c r="M161" s="303">
        <v>0</v>
      </c>
      <c r="N161" s="302">
        <v>0</v>
      </c>
      <c r="O161" s="301">
        <v>4069</v>
      </c>
      <c r="P161" s="302">
        <v>2738</v>
      </c>
      <c r="Q161" s="301">
        <v>3429</v>
      </c>
      <c r="R161" s="303">
        <v>3429</v>
      </c>
      <c r="S161" s="302">
        <v>0</v>
      </c>
      <c r="T161" s="301">
        <v>2301</v>
      </c>
      <c r="U161" s="303">
        <v>2301</v>
      </c>
      <c r="V161" s="302">
        <v>0</v>
      </c>
      <c r="W161" s="301">
        <v>0</v>
      </c>
      <c r="X161" s="302">
        <v>0</v>
      </c>
      <c r="Y161" s="301">
        <v>220</v>
      </c>
      <c r="Z161" s="302">
        <v>425</v>
      </c>
      <c r="AA161" s="301">
        <v>0</v>
      </c>
      <c r="AB161" s="302">
        <v>0</v>
      </c>
      <c r="AC161" s="301">
        <v>0</v>
      </c>
      <c r="AD161" s="302">
        <v>0</v>
      </c>
    </row>
    <row r="162" spans="1:51">
      <c r="A162" s="470" t="s">
        <v>337</v>
      </c>
      <c r="B162" s="300">
        <v>350503</v>
      </c>
      <c r="C162" s="301">
        <v>348000</v>
      </c>
      <c r="D162" s="302">
        <v>330000</v>
      </c>
      <c r="E162" s="301">
        <v>12265</v>
      </c>
      <c r="F162" s="302">
        <v>0</v>
      </c>
      <c r="G162" s="301">
        <v>10222</v>
      </c>
      <c r="H162" s="302">
        <v>0</v>
      </c>
      <c r="I162" s="301">
        <v>6063</v>
      </c>
      <c r="J162" s="303">
        <v>4007</v>
      </c>
      <c r="K162" s="303">
        <v>222302</v>
      </c>
      <c r="L162" s="303">
        <v>213550</v>
      </c>
      <c r="M162" s="303">
        <v>0</v>
      </c>
      <c r="N162" s="302">
        <v>0</v>
      </c>
      <c r="O162" s="301">
        <v>7958</v>
      </c>
      <c r="P162" s="302">
        <v>5369</v>
      </c>
      <c r="Q162" s="301">
        <v>7958</v>
      </c>
      <c r="R162" s="303">
        <v>7958</v>
      </c>
      <c r="S162" s="302">
        <v>0</v>
      </c>
      <c r="T162" s="301">
        <v>5369</v>
      </c>
      <c r="U162" s="303">
        <v>5369</v>
      </c>
      <c r="V162" s="302">
        <v>0</v>
      </c>
      <c r="W162" s="301">
        <v>0</v>
      </c>
      <c r="X162" s="302">
        <v>0</v>
      </c>
      <c r="Y162" s="301">
        <v>0</v>
      </c>
      <c r="Z162" s="302">
        <v>230</v>
      </c>
      <c r="AA162" s="301">
        <v>0</v>
      </c>
      <c r="AB162" s="302">
        <v>14904</v>
      </c>
      <c r="AC162" s="301">
        <v>0</v>
      </c>
      <c r="AD162" s="302">
        <v>0</v>
      </c>
    </row>
    <row r="163" spans="1:51">
      <c r="A163" s="470" t="s">
        <v>338</v>
      </c>
      <c r="B163" s="300">
        <v>576219</v>
      </c>
      <c r="C163" s="301">
        <v>601066</v>
      </c>
      <c r="D163" s="302">
        <v>567896</v>
      </c>
      <c r="E163" s="301">
        <v>59687</v>
      </c>
      <c r="F163" s="302">
        <v>0</v>
      </c>
      <c r="G163" s="301">
        <v>45171</v>
      </c>
      <c r="H163" s="302">
        <v>0</v>
      </c>
      <c r="I163" s="301">
        <v>8332</v>
      </c>
      <c r="J163" s="303">
        <v>6328</v>
      </c>
      <c r="K163" s="303">
        <v>331276</v>
      </c>
      <c r="L163" s="303">
        <v>353075</v>
      </c>
      <c r="M163" s="303">
        <v>4387</v>
      </c>
      <c r="N163" s="302">
        <v>0</v>
      </c>
      <c r="O163" s="301">
        <v>5282</v>
      </c>
      <c r="P163" s="302">
        <v>7323</v>
      </c>
      <c r="Q163" s="301">
        <v>5282</v>
      </c>
      <c r="R163" s="303">
        <v>5282</v>
      </c>
      <c r="S163" s="302">
        <v>0</v>
      </c>
      <c r="T163" s="301">
        <v>7323</v>
      </c>
      <c r="U163" s="303">
        <v>7323</v>
      </c>
      <c r="V163" s="302">
        <v>0</v>
      </c>
      <c r="W163" s="301">
        <v>0</v>
      </c>
      <c r="X163" s="302">
        <v>0</v>
      </c>
      <c r="Y163" s="301">
        <v>0</v>
      </c>
      <c r="Z163" s="302">
        <v>0</v>
      </c>
      <c r="AA163" s="301">
        <v>0</v>
      </c>
      <c r="AB163" s="302">
        <v>0</v>
      </c>
      <c r="AC163" s="301">
        <v>1430</v>
      </c>
      <c r="AD163" s="302">
        <v>1000</v>
      </c>
    </row>
    <row r="164" spans="1:51">
      <c r="A164" s="470" t="s">
        <v>158</v>
      </c>
      <c r="B164" s="300">
        <v>149327</v>
      </c>
      <c r="C164" s="301">
        <v>136400</v>
      </c>
      <c r="D164" s="302">
        <v>140000</v>
      </c>
      <c r="E164" s="301">
        <v>2416</v>
      </c>
      <c r="F164" s="302">
        <v>0</v>
      </c>
      <c r="G164" s="301">
        <v>2207.85</v>
      </c>
      <c r="H164" s="302">
        <v>0</v>
      </c>
      <c r="I164" s="301">
        <v>0</v>
      </c>
      <c r="J164" s="303">
        <v>0</v>
      </c>
      <c r="K164" s="303">
        <v>92356</v>
      </c>
      <c r="L164" s="303">
        <v>108082</v>
      </c>
      <c r="M164" s="303">
        <v>0</v>
      </c>
      <c r="N164" s="302">
        <v>0</v>
      </c>
      <c r="O164" s="301">
        <v>1496</v>
      </c>
      <c r="P164" s="302">
        <v>2077</v>
      </c>
      <c r="Q164" s="301">
        <v>1496</v>
      </c>
      <c r="R164" s="303">
        <v>1496</v>
      </c>
      <c r="S164" s="302">
        <v>0</v>
      </c>
      <c r="T164" s="301">
        <v>2077</v>
      </c>
      <c r="U164" s="303">
        <v>2077</v>
      </c>
      <c r="V164" s="302">
        <v>0</v>
      </c>
      <c r="W164" s="301">
        <v>0</v>
      </c>
      <c r="X164" s="302">
        <v>0</v>
      </c>
      <c r="Y164" s="301">
        <v>0</v>
      </c>
      <c r="Z164" s="302">
        <v>0</v>
      </c>
      <c r="AA164" s="301">
        <v>0</v>
      </c>
      <c r="AB164" s="302">
        <v>0</v>
      </c>
      <c r="AC164" s="301">
        <v>0</v>
      </c>
      <c r="AD164" s="302">
        <v>7250</v>
      </c>
    </row>
    <row r="165" spans="1:51">
      <c r="A165" s="470" t="s">
        <v>159</v>
      </c>
      <c r="B165" s="300">
        <v>112453</v>
      </c>
      <c r="C165" s="301">
        <v>100000</v>
      </c>
      <c r="D165" s="302">
        <v>100000</v>
      </c>
      <c r="E165" s="301">
        <v>6002</v>
      </c>
      <c r="F165" s="302">
        <v>0</v>
      </c>
      <c r="G165" s="301">
        <v>5188.3599999999997</v>
      </c>
      <c r="H165" s="302">
        <v>0</v>
      </c>
      <c r="I165" s="301">
        <v>0</v>
      </c>
      <c r="J165" s="303">
        <v>0</v>
      </c>
      <c r="K165" s="303">
        <v>78885</v>
      </c>
      <c r="L165" s="303">
        <v>71343</v>
      </c>
      <c r="M165" s="303">
        <v>0</v>
      </c>
      <c r="N165" s="302">
        <v>0</v>
      </c>
      <c r="O165" s="301">
        <v>4553</v>
      </c>
      <c r="P165" s="302">
        <v>12453</v>
      </c>
      <c r="Q165" s="301">
        <v>4553</v>
      </c>
      <c r="R165" s="303">
        <v>4553</v>
      </c>
      <c r="S165" s="302">
        <v>0</v>
      </c>
      <c r="T165" s="301">
        <v>12453</v>
      </c>
      <c r="U165" s="303">
        <v>3521</v>
      </c>
      <c r="V165" s="302">
        <v>0</v>
      </c>
      <c r="W165" s="301">
        <v>0</v>
      </c>
      <c r="X165" s="302">
        <v>0</v>
      </c>
      <c r="Y165" s="301">
        <v>0</v>
      </c>
      <c r="Z165" s="302">
        <v>0</v>
      </c>
      <c r="AA165" s="301">
        <v>0</v>
      </c>
      <c r="AB165" s="302">
        <v>0</v>
      </c>
      <c r="AC165" s="301">
        <v>0</v>
      </c>
      <c r="AD165" s="302">
        <v>0</v>
      </c>
    </row>
    <row r="166" spans="1:51" ht="22.5">
      <c r="A166" s="470" t="s">
        <v>551</v>
      </c>
      <c r="B166" s="300">
        <v>330102</v>
      </c>
      <c r="C166" s="301">
        <v>209853</v>
      </c>
      <c r="D166" s="302">
        <v>302768</v>
      </c>
      <c r="E166" s="301">
        <v>7000</v>
      </c>
      <c r="F166" s="302">
        <v>0</v>
      </c>
      <c r="G166" s="301">
        <v>8000</v>
      </c>
      <c r="H166" s="302">
        <v>0</v>
      </c>
      <c r="I166" s="301">
        <v>0</v>
      </c>
      <c r="J166" s="303">
        <v>0</v>
      </c>
      <c r="K166" s="303">
        <v>106208</v>
      </c>
      <c r="L166" s="303">
        <v>108462</v>
      </c>
      <c r="M166" s="303">
        <v>0</v>
      </c>
      <c r="N166" s="302">
        <v>0</v>
      </c>
      <c r="O166" s="301">
        <v>2115</v>
      </c>
      <c r="P166" s="302">
        <v>3218</v>
      </c>
      <c r="Q166" s="301">
        <v>2115</v>
      </c>
      <c r="R166" s="303">
        <v>2115</v>
      </c>
      <c r="S166" s="302">
        <v>0</v>
      </c>
      <c r="T166" s="301">
        <v>3218</v>
      </c>
      <c r="U166" s="303">
        <v>3218</v>
      </c>
      <c r="V166" s="302">
        <v>0</v>
      </c>
      <c r="W166" s="301">
        <v>0</v>
      </c>
      <c r="X166" s="302">
        <v>0</v>
      </c>
      <c r="Y166" s="301">
        <v>0</v>
      </c>
      <c r="Z166" s="302">
        <v>0</v>
      </c>
      <c r="AA166" s="301">
        <v>0</v>
      </c>
      <c r="AB166" s="302">
        <v>24116</v>
      </c>
      <c r="AC166" s="301">
        <v>0</v>
      </c>
      <c r="AD166" s="302">
        <v>0</v>
      </c>
    </row>
    <row r="167" spans="1:51">
      <c r="A167" s="470" t="s">
        <v>340</v>
      </c>
      <c r="B167" s="300">
        <v>65208</v>
      </c>
      <c r="C167" s="301">
        <v>50000</v>
      </c>
      <c r="D167" s="302">
        <v>62500</v>
      </c>
      <c r="E167" s="301">
        <v>6034</v>
      </c>
      <c r="F167" s="302">
        <v>0</v>
      </c>
      <c r="G167" s="301">
        <v>6227</v>
      </c>
      <c r="H167" s="302">
        <v>0</v>
      </c>
      <c r="I167" s="301">
        <v>0</v>
      </c>
      <c r="J167" s="303">
        <v>403</v>
      </c>
      <c r="K167" s="303">
        <v>33951</v>
      </c>
      <c r="L167" s="303">
        <v>43152</v>
      </c>
      <c r="M167" s="303">
        <v>0</v>
      </c>
      <c r="N167" s="302">
        <v>0</v>
      </c>
      <c r="O167" s="301">
        <v>3886</v>
      </c>
      <c r="P167" s="302">
        <v>2708</v>
      </c>
      <c r="Q167" s="301">
        <v>3886</v>
      </c>
      <c r="R167" s="303">
        <v>3886</v>
      </c>
      <c r="S167" s="302">
        <v>0</v>
      </c>
      <c r="T167" s="301">
        <v>2708</v>
      </c>
      <c r="U167" s="303">
        <v>2708</v>
      </c>
      <c r="V167" s="302">
        <v>0</v>
      </c>
      <c r="W167" s="301">
        <v>0</v>
      </c>
      <c r="X167" s="302">
        <v>0</v>
      </c>
      <c r="Y167" s="301">
        <v>0</v>
      </c>
      <c r="Z167" s="302">
        <v>0</v>
      </c>
      <c r="AA167" s="301">
        <v>0</v>
      </c>
      <c r="AB167" s="302">
        <v>0</v>
      </c>
      <c r="AC167" s="301">
        <v>0</v>
      </c>
      <c r="AD167" s="302">
        <v>0</v>
      </c>
    </row>
    <row r="168" spans="1:51">
      <c r="A168" s="470" t="s">
        <v>341</v>
      </c>
      <c r="B168" s="300">
        <v>223804</v>
      </c>
      <c r="C168" s="301">
        <v>223000</v>
      </c>
      <c r="D168" s="302">
        <v>220000</v>
      </c>
      <c r="E168" s="301">
        <v>17000</v>
      </c>
      <c r="F168" s="302">
        <v>0</v>
      </c>
      <c r="G168" s="301">
        <v>18000</v>
      </c>
      <c r="H168" s="302">
        <v>0</v>
      </c>
      <c r="I168" s="301">
        <v>0</v>
      </c>
      <c r="J168" s="303">
        <v>0</v>
      </c>
      <c r="K168" s="303">
        <v>160860</v>
      </c>
      <c r="L168" s="303">
        <v>171513</v>
      </c>
      <c r="M168" s="303">
        <v>1978</v>
      </c>
      <c r="N168" s="302">
        <v>0</v>
      </c>
      <c r="O168" s="301">
        <v>6437</v>
      </c>
      <c r="P168" s="302">
        <v>3804</v>
      </c>
      <c r="Q168" s="301">
        <v>6437</v>
      </c>
      <c r="R168" s="303">
        <v>6437</v>
      </c>
      <c r="S168" s="302">
        <v>0</v>
      </c>
      <c r="T168" s="301">
        <v>3804</v>
      </c>
      <c r="U168" s="303">
        <v>3804</v>
      </c>
      <c r="V168" s="302">
        <v>0</v>
      </c>
      <c r="W168" s="301">
        <v>0</v>
      </c>
      <c r="X168" s="302">
        <v>0</v>
      </c>
      <c r="Y168" s="301">
        <v>0</v>
      </c>
      <c r="Z168" s="302">
        <v>0</v>
      </c>
      <c r="AA168" s="301">
        <v>0</v>
      </c>
      <c r="AB168" s="302">
        <v>0</v>
      </c>
      <c r="AC168" s="301">
        <v>0</v>
      </c>
      <c r="AD168" s="302">
        <v>0</v>
      </c>
    </row>
    <row r="169" spans="1:51">
      <c r="A169" s="470" t="s">
        <v>552</v>
      </c>
      <c r="B169" s="300">
        <v>86902</v>
      </c>
      <c r="C169" s="301">
        <v>99079</v>
      </c>
      <c r="D169" s="302">
        <v>85000</v>
      </c>
      <c r="E169" s="301">
        <v>7593</v>
      </c>
      <c r="F169" s="302">
        <v>0</v>
      </c>
      <c r="G169" s="301">
        <v>6064</v>
      </c>
      <c r="H169" s="302">
        <v>49</v>
      </c>
      <c r="I169" s="301">
        <v>0</v>
      </c>
      <c r="J169" s="303">
        <v>0</v>
      </c>
      <c r="K169" s="303">
        <v>52518</v>
      </c>
      <c r="L169" s="303">
        <v>57283</v>
      </c>
      <c r="M169" s="303">
        <v>0</v>
      </c>
      <c r="N169" s="302">
        <v>0</v>
      </c>
      <c r="O169" s="301">
        <v>2725</v>
      </c>
      <c r="P169" s="302">
        <v>1902</v>
      </c>
      <c r="Q169" s="301">
        <v>2725</v>
      </c>
      <c r="R169" s="303">
        <v>2725</v>
      </c>
      <c r="S169" s="302">
        <v>0</v>
      </c>
      <c r="T169" s="301">
        <v>1902</v>
      </c>
      <c r="U169" s="303">
        <v>1902</v>
      </c>
      <c r="V169" s="302">
        <v>0</v>
      </c>
      <c r="W169" s="301">
        <v>0</v>
      </c>
      <c r="X169" s="302">
        <v>0</v>
      </c>
      <c r="Y169" s="301">
        <v>0</v>
      </c>
      <c r="Z169" s="302">
        <v>0</v>
      </c>
      <c r="AA169" s="301">
        <v>0</v>
      </c>
      <c r="AB169" s="302">
        <v>0</v>
      </c>
      <c r="AC169" s="301">
        <v>0</v>
      </c>
      <c r="AD169" s="302">
        <v>0</v>
      </c>
    </row>
    <row r="170" spans="1:51">
      <c r="A170" s="470" t="s">
        <v>553</v>
      </c>
      <c r="B170" s="300">
        <v>89963.5</v>
      </c>
      <c r="C170" s="301">
        <v>103230</v>
      </c>
      <c r="D170" s="302">
        <v>88230</v>
      </c>
      <c r="E170" s="301">
        <v>5967</v>
      </c>
      <c r="F170" s="302">
        <v>0</v>
      </c>
      <c r="G170" s="301">
        <v>4077</v>
      </c>
      <c r="H170" s="302">
        <v>0</v>
      </c>
      <c r="I170" s="301">
        <v>0</v>
      </c>
      <c r="J170" s="303">
        <v>0</v>
      </c>
      <c r="K170" s="303">
        <v>49074</v>
      </c>
      <c r="L170" s="303">
        <v>51354</v>
      </c>
      <c r="M170" s="303">
        <v>8379</v>
      </c>
      <c r="N170" s="302">
        <v>0</v>
      </c>
      <c r="O170" s="301">
        <v>1255</v>
      </c>
      <c r="P170" s="302">
        <v>1728</v>
      </c>
      <c r="Q170" s="301">
        <v>1255</v>
      </c>
      <c r="R170" s="303">
        <v>1255</v>
      </c>
      <c r="S170" s="302">
        <v>0</v>
      </c>
      <c r="T170" s="301">
        <v>1728</v>
      </c>
      <c r="U170" s="303">
        <v>1728</v>
      </c>
      <c r="V170" s="302">
        <v>0</v>
      </c>
      <c r="W170" s="301">
        <v>0</v>
      </c>
      <c r="X170" s="302">
        <v>0</v>
      </c>
      <c r="Y170" s="301">
        <v>0</v>
      </c>
      <c r="Z170" s="302">
        <v>5.53</v>
      </c>
      <c r="AA170" s="301">
        <v>0</v>
      </c>
      <c r="AB170" s="302">
        <v>0</v>
      </c>
      <c r="AC170" s="301">
        <v>250</v>
      </c>
      <c r="AD170" s="302">
        <v>0</v>
      </c>
    </row>
    <row r="171" spans="1:51">
      <c r="A171" s="470" t="s">
        <v>344</v>
      </c>
      <c r="B171" s="300">
        <v>729948</v>
      </c>
      <c r="C171" s="301">
        <v>600000</v>
      </c>
      <c r="D171" s="302">
        <v>603082</v>
      </c>
      <c r="E171" s="301">
        <v>27700</v>
      </c>
      <c r="F171" s="302">
        <v>0</v>
      </c>
      <c r="G171" s="301">
        <v>22000</v>
      </c>
      <c r="H171" s="302">
        <v>0</v>
      </c>
      <c r="I171" s="301">
        <v>7431</v>
      </c>
      <c r="J171" s="303">
        <v>4491</v>
      </c>
      <c r="K171" s="303">
        <v>458672</v>
      </c>
      <c r="L171" s="303">
        <v>433511</v>
      </c>
      <c r="M171" s="303">
        <v>0</v>
      </c>
      <c r="N171" s="302">
        <v>53082</v>
      </c>
      <c r="O171" s="301">
        <v>101198</v>
      </c>
      <c r="P171" s="302">
        <v>116253</v>
      </c>
      <c r="Q171" s="301">
        <v>17714</v>
      </c>
      <c r="R171" s="303">
        <v>16604</v>
      </c>
      <c r="S171" s="302">
        <v>1110</v>
      </c>
      <c r="T171" s="301">
        <v>20898</v>
      </c>
      <c r="U171" s="303">
        <v>20515.14</v>
      </c>
      <c r="V171" s="302">
        <v>382.86</v>
      </c>
      <c r="W171" s="301">
        <v>78072</v>
      </c>
      <c r="X171" s="302">
        <v>72000</v>
      </c>
      <c r="Y171" s="301">
        <v>10185</v>
      </c>
      <c r="Z171" s="302">
        <v>10613</v>
      </c>
      <c r="AA171" s="301">
        <v>0</v>
      </c>
      <c r="AB171" s="302">
        <v>0</v>
      </c>
      <c r="AC171" s="301">
        <v>0</v>
      </c>
      <c r="AD171" s="302">
        <v>0</v>
      </c>
    </row>
    <row r="172" spans="1:51">
      <c r="A172" s="471" t="s">
        <v>166</v>
      </c>
      <c r="B172" s="284">
        <v>2787592.5</v>
      </c>
      <c r="C172" s="285">
        <v>2550628</v>
      </c>
      <c r="D172" s="286">
        <v>2569476</v>
      </c>
      <c r="E172" s="285">
        <v>156699</v>
      </c>
      <c r="F172" s="286">
        <v>0</v>
      </c>
      <c r="G172" s="285">
        <v>132403</v>
      </c>
      <c r="H172" s="286">
        <v>49</v>
      </c>
      <c r="I172" s="285">
        <v>21826</v>
      </c>
      <c r="J172" s="289">
        <v>15229</v>
      </c>
      <c r="K172" s="289">
        <v>1642512</v>
      </c>
      <c r="L172" s="289">
        <v>1654885</v>
      </c>
      <c r="M172" s="289">
        <v>14744</v>
      </c>
      <c r="N172" s="286">
        <v>53082</v>
      </c>
      <c r="O172" s="285">
        <v>140974</v>
      </c>
      <c r="P172" s="286">
        <v>159573</v>
      </c>
      <c r="Q172" s="285">
        <v>56850</v>
      </c>
      <c r="R172" s="289">
        <v>55740</v>
      </c>
      <c r="S172" s="286">
        <v>1110</v>
      </c>
      <c r="T172" s="285">
        <v>63781</v>
      </c>
      <c r="U172" s="289">
        <v>54466</v>
      </c>
      <c r="V172" s="286">
        <v>382.86</v>
      </c>
      <c r="W172" s="285">
        <v>78072</v>
      </c>
      <c r="X172" s="286">
        <v>72000</v>
      </c>
      <c r="Y172" s="285">
        <v>10405</v>
      </c>
      <c r="Z172" s="286">
        <v>11273.53</v>
      </c>
      <c r="AA172" s="285">
        <v>0</v>
      </c>
      <c r="AB172" s="286">
        <v>39020</v>
      </c>
      <c r="AC172" s="285">
        <v>1680</v>
      </c>
      <c r="AD172" s="286">
        <v>8250</v>
      </c>
    </row>
    <row r="173" spans="1:51">
      <c r="A173" s="472"/>
      <c r="B173" s="367"/>
      <c r="C173" s="185"/>
      <c r="D173" s="186"/>
      <c r="E173" s="185"/>
      <c r="F173" s="183"/>
      <c r="G173" s="182"/>
      <c r="H173" s="186"/>
      <c r="I173" s="185"/>
      <c r="J173" s="184"/>
      <c r="K173" s="184"/>
      <c r="L173" s="184"/>
      <c r="M173" s="184"/>
      <c r="N173" s="186"/>
      <c r="O173" s="185"/>
      <c r="P173" s="186"/>
      <c r="Q173" s="185"/>
      <c r="R173" s="182"/>
      <c r="S173" s="369"/>
      <c r="T173" s="185"/>
      <c r="U173" s="182"/>
      <c r="V173" s="369"/>
      <c r="W173" s="185"/>
      <c r="X173" s="369"/>
      <c r="Y173" s="368"/>
      <c r="Z173" s="369"/>
      <c r="AA173" s="185"/>
      <c r="AB173" s="186"/>
      <c r="AC173" s="185"/>
      <c r="AD173" s="186"/>
    </row>
    <row r="174" spans="1:51" customFormat="1">
      <c r="A174" s="318" t="s">
        <v>345</v>
      </c>
      <c r="B174" s="227">
        <v>130671</v>
      </c>
      <c r="C174" s="228">
        <v>134068</v>
      </c>
      <c r="D174" s="233">
        <v>127974</v>
      </c>
      <c r="E174" s="228">
        <v>4180</v>
      </c>
      <c r="F174" s="233">
        <v>0</v>
      </c>
      <c r="G174" s="228">
        <v>4188</v>
      </c>
      <c r="H174" s="233">
        <v>0</v>
      </c>
      <c r="I174" s="228">
        <v>0</v>
      </c>
      <c r="J174" s="234">
        <v>0</v>
      </c>
      <c r="K174" s="234">
        <v>82613</v>
      </c>
      <c r="L174" s="234">
        <v>90124</v>
      </c>
      <c r="M174" s="234">
        <v>0</v>
      </c>
      <c r="N174" s="233">
        <v>5250</v>
      </c>
      <c r="O174" s="228">
        <v>6135</v>
      </c>
      <c r="P174" s="233">
        <v>2697</v>
      </c>
      <c r="Q174" s="228">
        <v>6135</v>
      </c>
      <c r="R174" s="234">
        <v>6135</v>
      </c>
      <c r="S174" s="233">
        <v>0</v>
      </c>
      <c r="T174" s="228">
        <v>2697</v>
      </c>
      <c r="U174" s="234">
        <v>2697</v>
      </c>
      <c r="V174" s="233">
        <v>0</v>
      </c>
      <c r="W174" s="228">
        <v>0</v>
      </c>
      <c r="X174" s="233">
        <v>0</v>
      </c>
      <c r="Y174" s="228">
        <v>0</v>
      </c>
      <c r="Z174" s="233">
        <v>0</v>
      </c>
      <c r="AA174" s="228">
        <v>0</v>
      </c>
      <c r="AB174" s="233">
        <v>0</v>
      </c>
      <c r="AC174" s="228">
        <v>0</v>
      </c>
      <c r="AD174" s="233">
        <v>0</v>
      </c>
      <c r="AE174" s="127"/>
    </row>
    <row r="175" spans="1:51" customFormat="1">
      <c r="A175" s="318" t="s">
        <v>456</v>
      </c>
      <c r="B175" s="227">
        <v>158704</v>
      </c>
      <c r="C175" s="228">
        <v>156000</v>
      </c>
      <c r="D175" s="233">
        <v>155400</v>
      </c>
      <c r="E175" s="228">
        <v>5509</v>
      </c>
      <c r="F175" s="233">
        <v>0</v>
      </c>
      <c r="G175" s="228">
        <v>7840</v>
      </c>
      <c r="H175" s="233">
        <v>0</v>
      </c>
      <c r="I175" s="228">
        <v>0</v>
      </c>
      <c r="J175" s="234">
        <v>0</v>
      </c>
      <c r="K175" s="234">
        <v>114000</v>
      </c>
      <c r="L175" s="234">
        <v>114000</v>
      </c>
      <c r="M175" s="234">
        <v>320</v>
      </c>
      <c r="N175" s="233">
        <v>300</v>
      </c>
      <c r="O175" s="228">
        <v>5540</v>
      </c>
      <c r="P175" s="233">
        <v>3304</v>
      </c>
      <c r="Q175" s="228">
        <v>5540</v>
      </c>
      <c r="R175" s="234">
        <v>5540</v>
      </c>
      <c r="S175" s="233">
        <v>0</v>
      </c>
      <c r="T175" s="228">
        <v>3304</v>
      </c>
      <c r="U175" s="234">
        <v>3304</v>
      </c>
      <c r="V175" s="233">
        <v>0</v>
      </c>
      <c r="W175" s="228">
        <v>0</v>
      </c>
      <c r="X175" s="233">
        <v>0</v>
      </c>
      <c r="Y175" s="228">
        <v>0</v>
      </c>
      <c r="Z175" s="233">
        <v>0</v>
      </c>
      <c r="AA175" s="228">
        <v>0</v>
      </c>
      <c r="AB175" s="233">
        <v>0</v>
      </c>
      <c r="AC175" s="228">
        <v>0</v>
      </c>
      <c r="AD175" s="233">
        <v>0</v>
      </c>
      <c r="AE175" s="134"/>
    </row>
    <row r="176" spans="1:51" s="252" customFormat="1">
      <c r="A176" s="318" t="s">
        <v>169</v>
      </c>
      <c r="B176" s="227">
        <v>217513</v>
      </c>
      <c r="C176" s="228">
        <v>215000</v>
      </c>
      <c r="D176" s="233">
        <v>210050</v>
      </c>
      <c r="E176" s="228">
        <v>5000</v>
      </c>
      <c r="F176" s="233">
        <v>0</v>
      </c>
      <c r="G176" s="228">
        <v>6054</v>
      </c>
      <c r="H176" s="233">
        <v>0</v>
      </c>
      <c r="I176" s="228">
        <v>6370</v>
      </c>
      <c r="J176" s="234">
        <v>1776</v>
      </c>
      <c r="K176" s="234">
        <v>123100</v>
      </c>
      <c r="L176" s="234">
        <v>131108</v>
      </c>
      <c r="M176" s="234">
        <v>600</v>
      </c>
      <c r="N176" s="233">
        <v>0</v>
      </c>
      <c r="O176" s="228">
        <v>5219</v>
      </c>
      <c r="P176" s="233">
        <v>3154</v>
      </c>
      <c r="Q176" s="228">
        <v>5219</v>
      </c>
      <c r="R176" s="234">
        <v>5219</v>
      </c>
      <c r="S176" s="233">
        <v>0</v>
      </c>
      <c r="T176" s="228">
        <v>3154</v>
      </c>
      <c r="U176" s="234">
        <v>3154</v>
      </c>
      <c r="V176" s="233">
        <v>0</v>
      </c>
      <c r="W176" s="228">
        <v>0</v>
      </c>
      <c r="X176" s="233">
        <v>0</v>
      </c>
      <c r="Y176" s="228">
        <v>1000</v>
      </c>
      <c r="Z176" s="233">
        <v>1800</v>
      </c>
      <c r="AA176" s="228">
        <v>0</v>
      </c>
      <c r="AB176" s="233">
        <v>0</v>
      </c>
      <c r="AC176" s="228">
        <v>4106</v>
      </c>
      <c r="AD176" s="233">
        <v>2509</v>
      </c>
      <c r="AE176" s="473"/>
      <c r="AF176" s="251"/>
      <c r="AG176" s="251"/>
      <c r="AH176" s="251"/>
      <c r="AI176" s="251"/>
      <c r="AJ176" s="251"/>
      <c r="AK176" s="251"/>
      <c r="AL176" s="251"/>
      <c r="AM176" s="251"/>
      <c r="AN176" s="251"/>
      <c r="AO176" s="251"/>
      <c r="AP176" s="251"/>
      <c r="AQ176" s="251"/>
      <c r="AR176" s="251"/>
      <c r="AS176" s="251"/>
      <c r="AT176" s="251"/>
      <c r="AU176" s="251"/>
      <c r="AV176" s="251"/>
      <c r="AW176" s="251"/>
      <c r="AX176" s="251"/>
      <c r="AY176" s="251"/>
    </row>
    <row r="177" spans="1:51">
      <c r="A177" s="318" t="s">
        <v>170</v>
      </c>
      <c r="B177" s="227">
        <v>327225</v>
      </c>
      <c r="C177" s="228">
        <v>331790</v>
      </c>
      <c r="D177" s="233">
        <v>321150</v>
      </c>
      <c r="E177" s="228">
        <v>6500</v>
      </c>
      <c r="F177" s="233">
        <v>0</v>
      </c>
      <c r="G177" s="228">
        <v>2849</v>
      </c>
      <c r="H177" s="233">
        <v>0</v>
      </c>
      <c r="I177" s="228">
        <v>840</v>
      </c>
      <c r="J177" s="234">
        <v>2658</v>
      </c>
      <c r="K177" s="234">
        <v>215204</v>
      </c>
      <c r="L177" s="234">
        <v>227646</v>
      </c>
      <c r="M177" s="234">
        <v>500</v>
      </c>
      <c r="N177" s="233">
        <v>0</v>
      </c>
      <c r="O177" s="228">
        <v>5523</v>
      </c>
      <c r="P177" s="233">
        <v>3309</v>
      </c>
      <c r="Q177" s="228">
        <v>5523</v>
      </c>
      <c r="R177" s="234">
        <v>5523</v>
      </c>
      <c r="S177" s="233">
        <v>0</v>
      </c>
      <c r="T177" s="228">
        <v>3309</v>
      </c>
      <c r="U177" s="234">
        <v>3309</v>
      </c>
      <c r="V177" s="233">
        <v>0</v>
      </c>
      <c r="W177" s="228">
        <v>0</v>
      </c>
      <c r="X177" s="233">
        <v>0</v>
      </c>
      <c r="Y177" s="228">
        <v>0</v>
      </c>
      <c r="Z177" s="233">
        <v>188</v>
      </c>
      <c r="AA177" s="228">
        <v>0</v>
      </c>
      <c r="AB177" s="233">
        <v>0</v>
      </c>
      <c r="AC177" s="228">
        <v>12963</v>
      </c>
      <c r="AD177" s="233">
        <v>2578</v>
      </c>
      <c r="AE177" s="250"/>
      <c r="AF177" s="250"/>
      <c r="AG177" s="250"/>
      <c r="AH177" s="250"/>
      <c r="AI177" s="250"/>
      <c r="AJ177" s="250"/>
      <c r="AK177" s="250"/>
      <c r="AL177" s="250"/>
      <c r="AM177" s="250"/>
      <c r="AN177" s="250"/>
      <c r="AO177" s="250"/>
      <c r="AP177" s="250"/>
      <c r="AQ177" s="250"/>
      <c r="AR177" s="250"/>
      <c r="AS177" s="250"/>
      <c r="AT177" s="250"/>
      <c r="AU177" s="250"/>
      <c r="AV177" s="250"/>
      <c r="AW177" s="250"/>
      <c r="AX177" s="250"/>
      <c r="AY177" s="250"/>
    </row>
    <row r="178" spans="1:51">
      <c r="A178" s="318" t="s">
        <v>171</v>
      </c>
      <c r="B178" s="227">
        <v>126613</v>
      </c>
      <c r="C178" s="228">
        <v>130000</v>
      </c>
      <c r="D178" s="233">
        <v>120000</v>
      </c>
      <c r="E178" s="228">
        <v>2258</v>
      </c>
      <c r="F178" s="233">
        <v>0</v>
      </c>
      <c r="G178" s="228">
        <v>1666</v>
      </c>
      <c r="H178" s="233">
        <v>0</v>
      </c>
      <c r="I178" s="228">
        <v>6000</v>
      </c>
      <c r="J178" s="234">
        <v>6250</v>
      </c>
      <c r="K178" s="234">
        <v>67000</v>
      </c>
      <c r="L178" s="234">
        <v>67000</v>
      </c>
      <c r="M178" s="234">
        <v>20000</v>
      </c>
      <c r="N178" s="233">
        <v>2000</v>
      </c>
      <c r="O178" s="228">
        <v>6118</v>
      </c>
      <c r="P178" s="233">
        <v>1513</v>
      </c>
      <c r="Q178" s="228">
        <v>6118</v>
      </c>
      <c r="R178" s="234">
        <v>6118</v>
      </c>
      <c r="S178" s="233">
        <v>0</v>
      </c>
      <c r="T178" s="228">
        <v>1513</v>
      </c>
      <c r="U178" s="234">
        <v>1513</v>
      </c>
      <c r="V178" s="233">
        <v>0</v>
      </c>
      <c r="W178" s="228">
        <v>0</v>
      </c>
      <c r="X178" s="233">
        <v>0</v>
      </c>
      <c r="Y178" s="228">
        <v>0</v>
      </c>
      <c r="Z178" s="233">
        <v>5100</v>
      </c>
      <c r="AA178" s="228">
        <v>0</v>
      </c>
      <c r="AB178" s="233">
        <v>0</v>
      </c>
      <c r="AC178" s="228">
        <v>20000</v>
      </c>
      <c r="AD178" s="233">
        <v>0</v>
      </c>
      <c r="AE178" s="250"/>
      <c r="AF178" s="250"/>
      <c r="AG178" s="250"/>
      <c r="AH178" s="250"/>
      <c r="AI178" s="250"/>
      <c r="AJ178" s="250"/>
      <c r="AK178" s="250"/>
      <c r="AL178" s="250"/>
      <c r="AM178" s="250"/>
      <c r="AN178" s="250"/>
      <c r="AO178" s="250"/>
      <c r="AP178" s="250"/>
      <c r="AQ178" s="250"/>
      <c r="AR178" s="250"/>
      <c r="AS178" s="250"/>
      <c r="AT178" s="250"/>
      <c r="AU178" s="250"/>
      <c r="AV178" s="250"/>
      <c r="AW178" s="250"/>
      <c r="AX178" s="250"/>
      <c r="AY178" s="250"/>
    </row>
    <row r="179" spans="1:51">
      <c r="A179" s="318" t="s">
        <v>554</v>
      </c>
      <c r="B179" s="227">
        <v>331518</v>
      </c>
      <c r="C179" s="228">
        <v>310000</v>
      </c>
      <c r="D179" s="233">
        <v>315000</v>
      </c>
      <c r="E179" s="228">
        <v>15020</v>
      </c>
      <c r="F179" s="233">
        <v>10</v>
      </c>
      <c r="G179" s="228">
        <v>20015</v>
      </c>
      <c r="H179" s="233">
        <v>56</v>
      </c>
      <c r="I179" s="228">
        <v>0</v>
      </c>
      <c r="J179" s="234">
        <v>0</v>
      </c>
      <c r="K179" s="234">
        <v>23431</v>
      </c>
      <c r="L179" s="234">
        <v>21456</v>
      </c>
      <c r="M179" s="234">
        <v>870</v>
      </c>
      <c r="N179" s="233">
        <v>0</v>
      </c>
      <c r="O179" s="228">
        <v>6234</v>
      </c>
      <c r="P179" s="233">
        <v>8454</v>
      </c>
      <c r="Q179" s="228">
        <v>6234</v>
      </c>
      <c r="R179" s="234">
        <v>6234</v>
      </c>
      <c r="S179" s="233">
        <v>0</v>
      </c>
      <c r="T179" s="228">
        <v>8454</v>
      </c>
      <c r="U179" s="234">
        <v>8454</v>
      </c>
      <c r="V179" s="233">
        <v>0</v>
      </c>
      <c r="W179" s="228">
        <v>0</v>
      </c>
      <c r="X179" s="233">
        <v>0</v>
      </c>
      <c r="Y179" s="228">
        <v>6488</v>
      </c>
      <c r="Z179" s="233">
        <v>5940</v>
      </c>
      <c r="AA179" s="228">
        <v>0</v>
      </c>
      <c r="AB179" s="233">
        <v>0</v>
      </c>
      <c r="AC179" s="228">
        <v>3641</v>
      </c>
      <c r="AD179" s="233">
        <v>2124</v>
      </c>
      <c r="AE179" s="250"/>
      <c r="AF179" s="250"/>
      <c r="AG179" s="250"/>
      <c r="AH179" s="250"/>
      <c r="AI179" s="250"/>
      <c r="AJ179" s="250"/>
      <c r="AK179" s="250"/>
      <c r="AL179" s="250"/>
      <c r="AM179" s="250"/>
      <c r="AN179" s="250"/>
      <c r="AO179" s="250"/>
      <c r="AP179" s="250"/>
      <c r="AQ179" s="250"/>
      <c r="AR179" s="250"/>
      <c r="AS179" s="250"/>
      <c r="AT179" s="250"/>
      <c r="AU179" s="250"/>
      <c r="AV179" s="250"/>
      <c r="AW179" s="250"/>
      <c r="AX179" s="250"/>
      <c r="AY179" s="250"/>
    </row>
    <row r="180" spans="1:51">
      <c r="A180" s="318" t="s">
        <v>172</v>
      </c>
      <c r="B180" s="227">
        <v>413519</v>
      </c>
      <c r="C180" s="228">
        <v>400000</v>
      </c>
      <c r="D180" s="233">
        <v>400000</v>
      </c>
      <c r="E180" s="228">
        <v>5177</v>
      </c>
      <c r="F180" s="233">
        <v>0</v>
      </c>
      <c r="G180" s="228">
        <v>5274</v>
      </c>
      <c r="H180" s="233">
        <v>0</v>
      </c>
      <c r="I180" s="228">
        <v>2720</v>
      </c>
      <c r="J180" s="234">
        <v>1905</v>
      </c>
      <c r="K180" s="234">
        <v>272766</v>
      </c>
      <c r="L180" s="234">
        <v>259474</v>
      </c>
      <c r="M180" s="234">
        <v>6827</v>
      </c>
      <c r="N180" s="233">
        <v>9803</v>
      </c>
      <c r="O180" s="228">
        <v>7105</v>
      </c>
      <c r="P180" s="233">
        <v>12069</v>
      </c>
      <c r="Q180" s="228">
        <v>7105</v>
      </c>
      <c r="R180" s="234">
        <v>7105</v>
      </c>
      <c r="S180" s="233">
        <v>0</v>
      </c>
      <c r="T180" s="228">
        <v>12069</v>
      </c>
      <c r="U180" s="234">
        <v>12069</v>
      </c>
      <c r="V180" s="233">
        <v>0</v>
      </c>
      <c r="W180" s="228">
        <v>0</v>
      </c>
      <c r="X180" s="233">
        <v>0</v>
      </c>
      <c r="Y180" s="228">
        <v>0</v>
      </c>
      <c r="Z180" s="233">
        <v>0</v>
      </c>
      <c r="AA180" s="228">
        <v>0</v>
      </c>
      <c r="AB180" s="233">
        <v>0</v>
      </c>
      <c r="AC180" s="228">
        <v>2915</v>
      </c>
      <c r="AD180" s="233">
        <v>1450</v>
      </c>
      <c r="AE180" s="250"/>
      <c r="AF180" s="250"/>
      <c r="AG180" s="250"/>
      <c r="AH180" s="250"/>
      <c r="AI180" s="250"/>
      <c r="AJ180" s="250"/>
      <c r="AK180" s="250"/>
      <c r="AL180" s="250"/>
      <c r="AM180" s="250"/>
      <c r="AN180" s="250"/>
      <c r="AO180" s="250"/>
      <c r="AP180" s="250"/>
      <c r="AQ180" s="250"/>
      <c r="AR180" s="250"/>
      <c r="AS180" s="250"/>
      <c r="AT180" s="250"/>
      <c r="AU180" s="250"/>
      <c r="AV180" s="250"/>
      <c r="AW180" s="250"/>
      <c r="AX180" s="250"/>
      <c r="AY180" s="250"/>
    </row>
    <row r="181" spans="1:51">
      <c r="A181" s="318" t="s">
        <v>555</v>
      </c>
      <c r="B181" s="227">
        <v>170104</v>
      </c>
      <c r="C181" s="228">
        <v>177822</v>
      </c>
      <c r="D181" s="233">
        <v>164390</v>
      </c>
      <c r="E181" s="228">
        <v>5813</v>
      </c>
      <c r="F181" s="233">
        <v>188</v>
      </c>
      <c r="G181" s="228">
        <v>4388</v>
      </c>
      <c r="H181" s="233">
        <v>0</v>
      </c>
      <c r="I181" s="228">
        <v>3924</v>
      </c>
      <c r="J181" s="234">
        <v>3268</v>
      </c>
      <c r="K181" s="234">
        <v>127849</v>
      </c>
      <c r="L181" s="234">
        <v>139460</v>
      </c>
      <c r="M181" s="234">
        <v>3326</v>
      </c>
      <c r="N181" s="233">
        <v>0</v>
      </c>
      <c r="O181" s="228">
        <v>5812</v>
      </c>
      <c r="P181" s="233">
        <v>2556</v>
      </c>
      <c r="Q181" s="228">
        <v>5812</v>
      </c>
      <c r="R181" s="234">
        <v>5812</v>
      </c>
      <c r="S181" s="233">
        <v>22</v>
      </c>
      <c r="T181" s="228">
        <v>2556</v>
      </c>
      <c r="U181" s="234">
        <v>2556</v>
      </c>
      <c r="V181" s="233">
        <v>0</v>
      </c>
      <c r="W181" s="228">
        <v>0</v>
      </c>
      <c r="X181" s="233">
        <v>0</v>
      </c>
      <c r="Y181" s="228">
        <v>2115</v>
      </c>
      <c r="Z181" s="233">
        <v>3158</v>
      </c>
      <c r="AA181" s="228">
        <v>0</v>
      </c>
      <c r="AB181" s="233">
        <v>0</v>
      </c>
      <c r="AC181" s="228">
        <v>2789</v>
      </c>
      <c r="AD181" s="233">
        <v>0</v>
      </c>
      <c r="AE181" s="250"/>
      <c r="AF181" s="250"/>
      <c r="AG181" s="250"/>
      <c r="AH181" s="250"/>
      <c r="AI181" s="250"/>
      <c r="AJ181" s="250"/>
      <c r="AK181" s="250"/>
      <c r="AL181" s="250"/>
      <c r="AM181" s="250"/>
      <c r="AN181" s="250"/>
      <c r="AO181" s="250"/>
      <c r="AP181" s="250"/>
      <c r="AQ181" s="250"/>
      <c r="AR181" s="250"/>
      <c r="AS181" s="250"/>
      <c r="AT181" s="250"/>
      <c r="AU181" s="250"/>
      <c r="AV181" s="250"/>
      <c r="AW181" s="250"/>
      <c r="AX181" s="250"/>
      <c r="AY181" s="250"/>
    </row>
    <row r="182" spans="1:51">
      <c r="A182" s="474" t="s">
        <v>175</v>
      </c>
      <c r="B182" s="475">
        <f t="shared" ref="B182:AD182" si="8">SUM(B174:B181)</f>
        <v>1875867</v>
      </c>
      <c r="C182" s="476">
        <f t="shared" si="8"/>
        <v>1854680</v>
      </c>
      <c r="D182" s="477">
        <f t="shared" si="8"/>
        <v>1813964</v>
      </c>
      <c r="E182" s="476">
        <f t="shared" si="8"/>
        <v>49457</v>
      </c>
      <c r="F182" s="477">
        <f t="shared" si="8"/>
        <v>198</v>
      </c>
      <c r="G182" s="476">
        <f t="shared" si="8"/>
        <v>52274</v>
      </c>
      <c r="H182" s="477">
        <f t="shared" si="8"/>
        <v>56</v>
      </c>
      <c r="I182" s="476">
        <f t="shared" si="8"/>
        <v>19854</v>
      </c>
      <c r="J182" s="478">
        <f t="shared" si="8"/>
        <v>15857</v>
      </c>
      <c r="K182" s="478">
        <f t="shared" si="8"/>
        <v>1025963</v>
      </c>
      <c r="L182" s="478">
        <f t="shared" si="8"/>
        <v>1050268</v>
      </c>
      <c r="M182" s="478">
        <f t="shared" si="8"/>
        <v>32443</v>
      </c>
      <c r="N182" s="477">
        <f t="shared" si="8"/>
        <v>17353</v>
      </c>
      <c r="O182" s="476">
        <f t="shared" si="8"/>
        <v>47686</v>
      </c>
      <c r="P182" s="477">
        <f t="shared" si="8"/>
        <v>37056</v>
      </c>
      <c r="Q182" s="476">
        <f t="shared" si="8"/>
        <v>47686</v>
      </c>
      <c r="R182" s="478">
        <f t="shared" si="8"/>
        <v>47686</v>
      </c>
      <c r="S182" s="477">
        <f t="shared" si="8"/>
        <v>22</v>
      </c>
      <c r="T182" s="476">
        <f t="shared" si="8"/>
        <v>37056</v>
      </c>
      <c r="U182" s="478">
        <f t="shared" si="8"/>
        <v>37056</v>
      </c>
      <c r="V182" s="477">
        <f t="shared" si="8"/>
        <v>0</v>
      </c>
      <c r="W182" s="476">
        <f t="shared" si="8"/>
        <v>0</v>
      </c>
      <c r="X182" s="477">
        <f t="shared" si="8"/>
        <v>0</v>
      </c>
      <c r="Y182" s="476">
        <f t="shared" si="8"/>
        <v>9603</v>
      </c>
      <c r="Z182" s="477">
        <f t="shared" si="8"/>
        <v>16186</v>
      </c>
      <c r="AA182" s="476">
        <f t="shared" si="8"/>
        <v>0</v>
      </c>
      <c r="AB182" s="477">
        <f t="shared" si="8"/>
        <v>0</v>
      </c>
      <c r="AC182" s="476">
        <f t="shared" si="8"/>
        <v>46414</v>
      </c>
      <c r="AD182" s="477">
        <f t="shared" si="8"/>
        <v>8661</v>
      </c>
      <c r="AE182" s="250"/>
      <c r="AF182" s="250"/>
      <c r="AG182" s="250"/>
      <c r="AH182" s="250"/>
      <c r="AI182" s="250"/>
      <c r="AJ182" s="250"/>
      <c r="AK182" s="250"/>
      <c r="AL182" s="250"/>
      <c r="AM182" s="250"/>
      <c r="AN182" s="250"/>
      <c r="AO182" s="250"/>
      <c r="AP182" s="250"/>
      <c r="AQ182" s="250"/>
      <c r="AR182" s="250"/>
      <c r="AS182" s="250"/>
      <c r="AT182" s="250"/>
      <c r="AU182" s="250"/>
      <c r="AV182" s="250"/>
      <c r="AW182" s="250"/>
      <c r="AX182" s="250"/>
      <c r="AY182" s="250"/>
    </row>
    <row r="183" spans="1:51">
      <c r="A183" s="479"/>
      <c r="B183" s="480"/>
      <c r="C183" s="481"/>
      <c r="D183" s="482"/>
      <c r="E183" s="481"/>
      <c r="F183" s="482"/>
      <c r="G183" s="481"/>
      <c r="H183" s="482"/>
      <c r="I183" s="481"/>
      <c r="J183" s="483"/>
      <c r="K183" s="483"/>
      <c r="L183" s="483"/>
      <c r="M183" s="483"/>
      <c r="N183" s="482"/>
      <c r="O183" s="481"/>
      <c r="P183" s="482"/>
      <c r="Q183" s="481"/>
      <c r="R183" s="483"/>
      <c r="S183" s="482"/>
      <c r="T183" s="481"/>
      <c r="U183" s="483"/>
      <c r="V183" s="482"/>
      <c r="W183" s="481"/>
      <c r="X183" s="482"/>
      <c r="Y183" s="481"/>
      <c r="Z183" s="482"/>
      <c r="AA183" s="481"/>
      <c r="AB183" s="482"/>
      <c r="AC183" s="481"/>
      <c r="AD183" s="482"/>
      <c r="AE183" s="250"/>
      <c r="AF183" s="250"/>
      <c r="AG183" s="250"/>
      <c r="AH183" s="250"/>
      <c r="AI183" s="250"/>
      <c r="AJ183" s="250"/>
      <c r="AK183" s="250"/>
      <c r="AL183" s="250"/>
      <c r="AM183" s="250"/>
      <c r="AN183" s="250"/>
      <c r="AO183" s="250"/>
      <c r="AP183" s="250"/>
      <c r="AQ183" s="250"/>
      <c r="AR183" s="250"/>
      <c r="AS183" s="250"/>
      <c r="AT183" s="250"/>
      <c r="AU183" s="250"/>
      <c r="AV183" s="250"/>
      <c r="AW183" s="250"/>
      <c r="AX183" s="250"/>
      <c r="AY183" s="250"/>
    </row>
    <row r="184" spans="1:51">
      <c r="A184" s="470" t="s">
        <v>556</v>
      </c>
      <c r="B184" s="300">
        <v>123040</v>
      </c>
      <c r="C184" s="301">
        <v>72100</v>
      </c>
      <c r="D184" s="302">
        <v>94200</v>
      </c>
      <c r="E184" s="301">
        <v>8832</v>
      </c>
      <c r="F184" s="302">
        <v>0</v>
      </c>
      <c r="G184" s="301">
        <v>500</v>
      </c>
      <c r="H184" s="302">
        <v>0</v>
      </c>
      <c r="I184" s="301">
        <v>0</v>
      </c>
      <c r="J184" s="303">
        <v>0</v>
      </c>
      <c r="K184" s="303">
        <v>72100</v>
      </c>
      <c r="L184" s="303">
        <v>66900</v>
      </c>
      <c r="M184" s="303">
        <v>0</v>
      </c>
      <c r="N184" s="302">
        <v>0</v>
      </c>
      <c r="O184" s="301">
        <v>1071</v>
      </c>
      <c r="P184" s="302">
        <v>1500</v>
      </c>
      <c r="Q184" s="301">
        <v>1071</v>
      </c>
      <c r="R184" s="303">
        <v>1071</v>
      </c>
      <c r="S184" s="302">
        <v>0</v>
      </c>
      <c r="T184" s="301">
        <v>1500</v>
      </c>
      <c r="U184" s="303">
        <v>1500</v>
      </c>
      <c r="V184" s="302">
        <v>0</v>
      </c>
      <c r="W184" s="301">
        <v>0</v>
      </c>
      <c r="X184" s="302">
        <v>0</v>
      </c>
      <c r="Y184" s="301">
        <v>0</v>
      </c>
      <c r="Z184" s="302">
        <v>3</v>
      </c>
      <c r="AA184" s="301">
        <v>0</v>
      </c>
      <c r="AB184" s="302">
        <v>27337</v>
      </c>
      <c r="AC184" s="301">
        <v>0</v>
      </c>
      <c r="AD184" s="302">
        <v>0</v>
      </c>
      <c r="AE184" s="250"/>
      <c r="AF184" s="250"/>
      <c r="AG184" s="250"/>
      <c r="AH184" s="250"/>
      <c r="AI184" s="250"/>
      <c r="AJ184" s="250"/>
      <c r="AK184" s="250"/>
      <c r="AL184" s="250"/>
      <c r="AM184" s="250"/>
      <c r="AN184" s="250"/>
      <c r="AO184" s="250"/>
      <c r="AP184" s="250"/>
      <c r="AQ184" s="250"/>
      <c r="AR184" s="250"/>
      <c r="AS184" s="250"/>
      <c r="AT184" s="250"/>
      <c r="AU184" s="250"/>
      <c r="AV184" s="250"/>
      <c r="AW184" s="250"/>
      <c r="AX184" s="250"/>
      <c r="AY184" s="250"/>
    </row>
    <row r="185" spans="1:51">
      <c r="A185" s="470" t="s">
        <v>177</v>
      </c>
      <c r="B185" s="300">
        <v>142240</v>
      </c>
      <c r="C185" s="301">
        <v>120000</v>
      </c>
      <c r="D185" s="302">
        <v>140000</v>
      </c>
      <c r="E185" s="301">
        <v>3452</v>
      </c>
      <c r="F185" s="302">
        <v>980</v>
      </c>
      <c r="G185" s="301">
        <v>2966</v>
      </c>
      <c r="H185" s="302">
        <v>189</v>
      </c>
      <c r="I185" s="301">
        <v>1820</v>
      </c>
      <c r="J185" s="303">
        <v>738</v>
      </c>
      <c r="K185" s="303">
        <v>91978</v>
      </c>
      <c r="L185" s="303">
        <v>102875</v>
      </c>
      <c r="M185" s="303">
        <v>0</v>
      </c>
      <c r="N185" s="302">
        <v>0</v>
      </c>
      <c r="O185" s="301">
        <v>1595</v>
      </c>
      <c r="P185" s="302">
        <v>2081</v>
      </c>
      <c r="Q185" s="301">
        <v>1595</v>
      </c>
      <c r="R185" s="303">
        <v>1595</v>
      </c>
      <c r="S185" s="302">
        <v>0</v>
      </c>
      <c r="T185" s="301">
        <v>2081</v>
      </c>
      <c r="U185" s="303">
        <v>2081</v>
      </c>
      <c r="V185" s="302">
        <v>0</v>
      </c>
      <c r="W185" s="301">
        <v>0</v>
      </c>
      <c r="X185" s="302">
        <v>0</v>
      </c>
      <c r="Y185" s="301">
        <v>315.60000000000002</v>
      </c>
      <c r="Z185" s="302">
        <v>159</v>
      </c>
      <c r="AA185" s="301">
        <v>0</v>
      </c>
      <c r="AB185" s="302">
        <v>0</v>
      </c>
      <c r="AC185" s="301">
        <v>0</v>
      </c>
      <c r="AD185" s="302">
        <v>0</v>
      </c>
      <c r="AE185" s="250"/>
      <c r="AF185" s="250"/>
      <c r="AG185" s="250"/>
      <c r="AH185" s="250"/>
      <c r="AI185" s="250"/>
      <c r="AJ185" s="250"/>
      <c r="AK185" s="250"/>
      <c r="AL185" s="250"/>
      <c r="AM185" s="250"/>
      <c r="AN185" s="250"/>
      <c r="AO185" s="250"/>
      <c r="AP185" s="250"/>
      <c r="AQ185" s="250"/>
      <c r="AR185" s="250"/>
      <c r="AS185" s="250"/>
      <c r="AT185" s="250"/>
      <c r="AU185" s="250"/>
      <c r="AV185" s="250"/>
      <c r="AW185" s="250"/>
      <c r="AX185" s="250"/>
      <c r="AY185" s="250"/>
    </row>
    <row r="186" spans="1:51">
      <c r="A186" s="470" t="s">
        <v>178</v>
      </c>
      <c r="B186" s="300">
        <v>89568</v>
      </c>
      <c r="C186" s="301">
        <v>74680</v>
      </c>
      <c r="D186" s="302">
        <v>87919</v>
      </c>
      <c r="E186" s="301">
        <v>4919</v>
      </c>
      <c r="F186" s="302">
        <v>0</v>
      </c>
      <c r="G186" s="301">
        <v>2111</v>
      </c>
      <c r="H186" s="302">
        <v>0</v>
      </c>
      <c r="I186" s="301">
        <v>632</v>
      </c>
      <c r="J186" s="303">
        <v>0</v>
      </c>
      <c r="K186" s="303">
        <v>66662</v>
      </c>
      <c r="L186" s="303">
        <v>68600</v>
      </c>
      <c r="M186" s="303">
        <v>0</v>
      </c>
      <c r="N186" s="302">
        <v>0</v>
      </c>
      <c r="O186" s="301">
        <v>1098</v>
      </c>
      <c r="P186" s="302">
        <v>1649</v>
      </c>
      <c r="Q186" s="301">
        <v>1098</v>
      </c>
      <c r="R186" s="303">
        <v>1098</v>
      </c>
      <c r="S186" s="302">
        <v>0</v>
      </c>
      <c r="T186" s="301">
        <v>1649</v>
      </c>
      <c r="U186" s="303">
        <v>1649</v>
      </c>
      <c r="V186" s="302">
        <v>0</v>
      </c>
      <c r="W186" s="301">
        <v>0</v>
      </c>
      <c r="X186" s="302">
        <v>0</v>
      </c>
      <c r="Y186" s="301">
        <v>0</v>
      </c>
      <c r="Z186" s="302">
        <v>0</v>
      </c>
      <c r="AA186" s="301">
        <v>0</v>
      </c>
      <c r="AB186" s="302">
        <v>0</v>
      </c>
      <c r="AC186" s="301">
        <v>0</v>
      </c>
      <c r="AD186" s="302">
        <v>0</v>
      </c>
      <c r="AE186" s="250"/>
      <c r="AF186" s="250"/>
      <c r="AG186" s="250"/>
      <c r="AH186" s="250"/>
      <c r="AI186" s="250"/>
      <c r="AJ186" s="250"/>
      <c r="AK186" s="250"/>
      <c r="AL186" s="250"/>
      <c r="AM186" s="250"/>
      <c r="AN186" s="250"/>
      <c r="AO186" s="250"/>
      <c r="AP186" s="250"/>
      <c r="AQ186" s="250"/>
      <c r="AR186" s="250"/>
      <c r="AS186" s="250"/>
      <c r="AT186" s="250"/>
      <c r="AU186" s="250"/>
      <c r="AV186" s="250"/>
      <c r="AW186" s="250"/>
      <c r="AX186" s="250"/>
      <c r="AY186" s="250"/>
    </row>
    <row r="187" spans="1:51">
      <c r="A187" s="470" t="s">
        <v>179</v>
      </c>
      <c r="B187" s="300">
        <v>83200</v>
      </c>
      <c r="C187" s="301">
        <v>52796</v>
      </c>
      <c r="D187" s="302">
        <v>63706</v>
      </c>
      <c r="E187" s="301">
        <v>2400</v>
      </c>
      <c r="F187" s="302">
        <v>0</v>
      </c>
      <c r="G187" s="301">
        <v>3000</v>
      </c>
      <c r="H187" s="302">
        <v>0</v>
      </c>
      <c r="I187" s="301">
        <v>3597</v>
      </c>
      <c r="J187" s="303">
        <v>605</v>
      </c>
      <c r="K187" s="303">
        <v>48533</v>
      </c>
      <c r="L187" s="303">
        <v>53809</v>
      </c>
      <c r="M187" s="303">
        <v>0</v>
      </c>
      <c r="N187" s="302">
        <v>0</v>
      </c>
      <c r="O187" s="301">
        <v>1000</v>
      </c>
      <c r="P187" s="302">
        <v>1500</v>
      </c>
      <c r="Q187" s="301">
        <v>1000</v>
      </c>
      <c r="R187" s="303">
        <v>1000</v>
      </c>
      <c r="S187" s="302">
        <v>0</v>
      </c>
      <c r="T187" s="301">
        <v>1500</v>
      </c>
      <c r="U187" s="303">
        <v>1500</v>
      </c>
      <c r="V187" s="302">
        <v>0</v>
      </c>
      <c r="W187" s="301">
        <v>0</v>
      </c>
      <c r="X187" s="302">
        <v>0</v>
      </c>
      <c r="Y187" s="301">
        <v>0</v>
      </c>
      <c r="Z187" s="302">
        <v>0</v>
      </c>
      <c r="AA187" s="301">
        <v>7886</v>
      </c>
      <c r="AB187" s="302">
        <v>17654</v>
      </c>
      <c r="AC187" s="301">
        <v>300</v>
      </c>
      <c r="AD187" s="302">
        <v>340</v>
      </c>
      <c r="AE187" s="250"/>
      <c r="AF187" s="250"/>
      <c r="AG187" s="250"/>
      <c r="AH187" s="250"/>
      <c r="AI187" s="250"/>
      <c r="AJ187" s="250"/>
      <c r="AK187" s="250"/>
      <c r="AL187" s="250"/>
      <c r="AM187" s="250"/>
      <c r="AN187" s="250"/>
      <c r="AO187" s="250"/>
      <c r="AP187" s="250"/>
      <c r="AQ187" s="250"/>
      <c r="AR187" s="250"/>
      <c r="AS187" s="250"/>
      <c r="AT187" s="250"/>
      <c r="AU187" s="250"/>
      <c r="AV187" s="250"/>
      <c r="AW187" s="250"/>
      <c r="AX187" s="250"/>
      <c r="AY187" s="250"/>
    </row>
    <row r="188" spans="1:51">
      <c r="A188" s="470" t="s">
        <v>180</v>
      </c>
      <c r="B188" s="300">
        <v>121969</v>
      </c>
      <c r="C188" s="301">
        <v>109096</v>
      </c>
      <c r="D188" s="302">
        <v>119920</v>
      </c>
      <c r="E188" s="301">
        <v>5000</v>
      </c>
      <c r="F188" s="302">
        <v>0</v>
      </c>
      <c r="G188" s="301">
        <v>7000</v>
      </c>
      <c r="H188" s="302">
        <v>0</v>
      </c>
      <c r="I188" s="301">
        <v>800</v>
      </c>
      <c r="J188" s="303">
        <v>500</v>
      </c>
      <c r="K188" s="303">
        <v>65000</v>
      </c>
      <c r="L188" s="303">
        <v>77500</v>
      </c>
      <c r="M188" s="303">
        <v>5000</v>
      </c>
      <c r="N188" s="302">
        <v>2000</v>
      </c>
      <c r="O188" s="301">
        <v>3171</v>
      </c>
      <c r="P188" s="302">
        <v>2049</v>
      </c>
      <c r="Q188" s="301">
        <v>3171</v>
      </c>
      <c r="R188" s="303">
        <v>3171</v>
      </c>
      <c r="S188" s="302">
        <v>0</v>
      </c>
      <c r="T188" s="301">
        <v>2049</v>
      </c>
      <c r="U188" s="303">
        <v>2049</v>
      </c>
      <c r="V188" s="302">
        <v>0</v>
      </c>
      <c r="W188" s="301">
        <v>0</v>
      </c>
      <c r="X188" s="302">
        <v>0</v>
      </c>
      <c r="Y188" s="301">
        <v>0</v>
      </c>
      <c r="Z188" s="302">
        <v>0</v>
      </c>
      <c r="AA188" s="301">
        <v>0</v>
      </c>
      <c r="AB188" s="302">
        <v>0</v>
      </c>
      <c r="AC188" s="301">
        <v>0</v>
      </c>
      <c r="AD188" s="302">
        <v>0</v>
      </c>
      <c r="AE188" s="250"/>
      <c r="AF188" s="250"/>
      <c r="AG188" s="250"/>
      <c r="AH188" s="250"/>
      <c r="AI188" s="250"/>
      <c r="AJ188" s="250"/>
      <c r="AK188" s="250"/>
      <c r="AL188" s="250"/>
      <c r="AM188" s="250"/>
      <c r="AN188" s="250"/>
      <c r="AO188" s="250"/>
      <c r="AP188" s="250"/>
      <c r="AQ188" s="250"/>
      <c r="AR188" s="250"/>
      <c r="AS188" s="250"/>
      <c r="AT188" s="250"/>
      <c r="AU188" s="250"/>
      <c r="AV188" s="250"/>
      <c r="AW188" s="250"/>
      <c r="AX188" s="250"/>
      <c r="AY188" s="250"/>
    </row>
    <row r="189" spans="1:51">
      <c r="A189" s="470" t="s">
        <v>181</v>
      </c>
      <c r="B189" s="300">
        <v>89740</v>
      </c>
      <c r="C189" s="301">
        <v>111200</v>
      </c>
      <c r="D189" s="302">
        <v>88079</v>
      </c>
      <c r="E189" s="301">
        <v>1644</v>
      </c>
      <c r="F189" s="302">
        <v>0</v>
      </c>
      <c r="G189" s="301">
        <v>600</v>
      </c>
      <c r="H189" s="302">
        <v>0</v>
      </c>
      <c r="I189" s="301">
        <v>0</v>
      </c>
      <c r="J189" s="303">
        <v>0</v>
      </c>
      <c r="K189" s="303">
        <v>83597</v>
      </c>
      <c r="L189" s="303">
        <v>79763</v>
      </c>
      <c r="M189" s="303">
        <v>0</v>
      </c>
      <c r="N189" s="302">
        <v>0</v>
      </c>
      <c r="O189" s="301">
        <v>1292</v>
      </c>
      <c r="P189" s="302">
        <v>1661</v>
      </c>
      <c r="Q189" s="301">
        <v>1292</v>
      </c>
      <c r="R189" s="303">
        <v>1292</v>
      </c>
      <c r="S189" s="302">
        <v>0</v>
      </c>
      <c r="T189" s="301">
        <v>1661</v>
      </c>
      <c r="U189" s="303">
        <v>1661</v>
      </c>
      <c r="V189" s="302">
        <v>0</v>
      </c>
      <c r="W189" s="301">
        <v>0</v>
      </c>
      <c r="X189" s="302">
        <v>0</v>
      </c>
      <c r="Y189" s="301">
        <v>4</v>
      </c>
      <c r="Z189" s="302">
        <v>0</v>
      </c>
      <c r="AA189" s="301">
        <v>0</v>
      </c>
      <c r="AB189" s="302">
        <v>0</v>
      </c>
      <c r="AC189" s="301">
        <v>0</v>
      </c>
      <c r="AD189" s="302">
        <v>0</v>
      </c>
      <c r="AE189" s="250"/>
      <c r="AF189" s="250"/>
      <c r="AG189" s="250"/>
      <c r="AH189" s="250"/>
      <c r="AI189" s="250"/>
      <c r="AJ189" s="250"/>
      <c r="AK189" s="250"/>
      <c r="AL189" s="250"/>
      <c r="AM189" s="250"/>
      <c r="AN189" s="250"/>
      <c r="AO189" s="250"/>
      <c r="AP189" s="250"/>
      <c r="AQ189" s="250"/>
      <c r="AR189" s="250"/>
      <c r="AS189" s="250"/>
      <c r="AT189" s="250"/>
      <c r="AU189" s="250"/>
      <c r="AV189" s="250"/>
      <c r="AW189" s="250"/>
      <c r="AX189" s="250"/>
      <c r="AY189" s="250"/>
    </row>
    <row r="190" spans="1:51">
      <c r="A190" s="470" t="s">
        <v>182</v>
      </c>
      <c r="B190" s="300">
        <v>296055</v>
      </c>
      <c r="C190" s="301">
        <v>260000</v>
      </c>
      <c r="D190" s="302">
        <v>270000</v>
      </c>
      <c r="E190" s="301">
        <v>4511</v>
      </c>
      <c r="F190" s="302">
        <v>0</v>
      </c>
      <c r="G190" s="301">
        <v>6490</v>
      </c>
      <c r="H190" s="302">
        <v>0</v>
      </c>
      <c r="I190" s="301">
        <v>6356</v>
      </c>
      <c r="J190" s="303">
        <v>15555</v>
      </c>
      <c r="K190" s="303">
        <v>153645</v>
      </c>
      <c r="L190" s="303">
        <v>167139</v>
      </c>
      <c r="M190" s="303">
        <v>0</v>
      </c>
      <c r="N190" s="302">
        <v>0</v>
      </c>
      <c r="O190" s="301">
        <v>8288</v>
      </c>
      <c r="P190" s="302">
        <v>7408</v>
      </c>
      <c r="Q190" s="301">
        <v>8288</v>
      </c>
      <c r="R190" s="303">
        <v>8288</v>
      </c>
      <c r="S190" s="302">
        <v>0</v>
      </c>
      <c r="T190" s="301">
        <v>7408</v>
      </c>
      <c r="U190" s="303">
        <v>7408</v>
      </c>
      <c r="V190" s="302">
        <v>0</v>
      </c>
      <c r="W190" s="301">
        <v>0</v>
      </c>
      <c r="X190" s="302">
        <v>0</v>
      </c>
      <c r="Y190" s="301">
        <v>0</v>
      </c>
      <c r="Z190" s="302">
        <v>0</v>
      </c>
      <c r="AA190" s="301">
        <v>17830</v>
      </c>
      <c r="AB190" s="302">
        <v>18647</v>
      </c>
      <c r="AC190" s="301">
        <v>0</v>
      </c>
      <c r="AD190" s="302">
        <v>0</v>
      </c>
      <c r="AE190" s="250"/>
      <c r="AF190" s="250"/>
      <c r="AG190" s="250"/>
      <c r="AH190" s="250"/>
      <c r="AI190" s="250"/>
      <c r="AJ190" s="250"/>
      <c r="AK190" s="250"/>
      <c r="AL190" s="250"/>
      <c r="AM190" s="250"/>
      <c r="AN190" s="250"/>
      <c r="AO190" s="250"/>
      <c r="AP190" s="250"/>
      <c r="AQ190" s="250"/>
      <c r="AR190" s="250"/>
      <c r="AS190" s="250"/>
      <c r="AT190" s="250"/>
      <c r="AU190" s="250"/>
      <c r="AV190" s="250"/>
      <c r="AW190" s="250"/>
      <c r="AX190" s="250"/>
      <c r="AY190" s="250"/>
    </row>
    <row r="191" spans="1:51">
      <c r="A191" s="470" t="s">
        <v>183</v>
      </c>
      <c r="B191" s="300">
        <v>179353</v>
      </c>
      <c r="C191" s="301">
        <v>147450</v>
      </c>
      <c r="D191" s="302">
        <v>168509</v>
      </c>
      <c r="E191" s="301">
        <v>1100</v>
      </c>
      <c r="F191" s="302">
        <v>0</v>
      </c>
      <c r="G191" s="301">
        <v>789</v>
      </c>
      <c r="H191" s="302">
        <v>0</v>
      </c>
      <c r="I191" s="301">
        <v>0</v>
      </c>
      <c r="J191" s="303">
        <v>4197</v>
      </c>
      <c r="K191" s="303">
        <v>98116</v>
      </c>
      <c r="L191" s="303">
        <v>109792</v>
      </c>
      <c r="M191" s="303">
        <v>0</v>
      </c>
      <c r="N191" s="302">
        <v>0</v>
      </c>
      <c r="O191" s="301">
        <v>3258</v>
      </c>
      <c r="P191" s="302">
        <v>1880</v>
      </c>
      <c r="Q191" s="301">
        <v>3258</v>
      </c>
      <c r="R191" s="303">
        <v>3258</v>
      </c>
      <c r="S191" s="302">
        <v>0</v>
      </c>
      <c r="T191" s="301">
        <v>1880</v>
      </c>
      <c r="U191" s="303">
        <v>1880</v>
      </c>
      <c r="V191" s="302">
        <v>0</v>
      </c>
      <c r="W191" s="301">
        <v>0</v>
      </c>
      <c r="X191" s="302">
        <v>0</v>
      </c>
      <c r="Y191" s="301">
        <v>0</v>
      </c>
      <c r="Z191" s="302">
        <v>0</v>
      </c>
      <c r="AA191" s="301">
        <v>0</v>
      </c>
      <c r="AB191" s="302">
        <v>7639</v>
      </c>
      <c r="AC191" s="301">
        <v>0</v>
      </c>
      <c r="AD191" s="302">
        <v>1325</v>
      </c>
      <c r="AE191" s="250"/>
      <c r="AF191" s="250"/>
      <c r="AG191" s="250"/>
      <c r="AH191" s="250"/>
      <c r="AI191" s="250"/>
      <c r="AJ191" s="250"/>
      <c r="AK191" s="250"/>
      <c r="AL191" s="250"/>
      <c r="AM191" s="250"/>
      <c r="AN191" s="250"/>
      <c r="AO191" s="250"/>
      <c r="AP191" s="250"/>
      <c r="AQ191" s="250"/>
      <c r="AR191" s="250"/>
      <c r="AS191" s="250"/>
      <c r="AT191" s="250"/>
      <c r="AU191" s="250"/>
      <c r="AV191" s="250"/>
      <c r="AW191" s="250"/>
      <c r="AX191" s="250"/>
      <c r="AY191" s="250"/>
    </row>
    <row r="192" spans="1:51">
      <c r="A192" s="471" t="s">
        <v>184</v>
      </c>
      <c r="B192" s="284">
        <f>SUM(B184:B191)</f>
        <v>1125165</v>
      </c>
      <c r="C192" s="285">
        <v>947322</v>
      </c>
      <c r="D192" s="286">
        <v>1032333</v>
      </c>
      <c r="E192" s="285">
        <v>31858</v>
      </c>
      <c r="F192" s="286">
        <v>980</v>
      </c>
      <c r="G192" s="285">
        <v>23456</v>
      </c>
      <c r="H192" s="286">
        <v>189</v>
      </c>
      <c r="I192" s="285">
        <v>13205</v>
      </c>
      <c r="J192" s="289">
        <v>21595</v>
      </c>
      <c r="K192" s="289">
        <v>679631</v>
      </c>
      <c r="L192" s="289">
        <v>726378</v>
      </c>
      <c r="M192" s="289">
        <v>5000</v>
      </c>
      <c r="N192" s="286">
        <v>2000</v>
      </c>
      <c r="O192" s="285">
        <v>20773</v>
      </c>
      <c r="P192" s="286">
        <v>19728</v>
      </c>
      <c r="Q192" s="285">
        <v>20773</v>
      </c>
      <c r="R192" s="289">
        <v>20773</v>
      </c>
      <c r="S192" s="286">
        <v>0</v>
      </c>
      <c r="T192" s="285">
        <v>17848</v>
      </c>
      <c r="U192" s="289">
        <v>17848</v>
      </c>
      <c r="V192" s="286">
        <v>0</v>
      </c>
      <c r="W192" s="285">
        <v>0</v>
      </c>
      <c r="X192" s="286">
        <v>0</v>
      </c>
      <c r="Y192" s="285">
        <v>319.60000000000002</v>
      </c>
      <c r="Z192" s="286">
        <v>162</v>
      </c>
      <c r="AA192" s="285">
        <v>25716</v>
      </c>
      <c r="AB192" s="286">
        <v>71277</v>
      </c>
      <c r="AC192" s="285">
        <v>300</v>
      </c>
      <c r="AD192" s="286">
        <v>1665</v>
      </c>
      <c r="AE192" s="250"/>
      <c r="AF192" s="250"/>
      <c r="AG192" s="250"/>
      <c r="AH192" s="250"/>
      <c r="AI192" s="250"/>
      <c r="AJ192" s="250"/>
      <c r="AK192" s="250"/>
      <c r="AL192" s="250"/>
      <c r="AM192" s="250"/>
      <c r="AN192" s="250"/>
      <c r="AO192" s="250"/>
      <c r="AP192" s="250"/>
      <c r="AQ192" s="250"/>
      <c r="AR192" s="250"/>
      <c r="AS192" s="250"/>
      <c r="AT192" s="250"/>
      <c r="AU192" s="250"/>
      <c r="AV192" s="250"/>
      <c r="AW192" s="250"/>
      <c r="AX192" s="250"/>
      <c r="AY192" s="250"/>
    </row>
    <row r="193" spans="1:51">
      <c r="A193" s="484"/>
      <c r="B193" s="485"/>
      <c r="C193" s="486"/>
      <c r="D193" s="487"/>
      <c r="E193" s="486"/>
      <c r="F193" s="487"/>
      <c r="G193" s="486"/>
      <c r="H193" s="487"/>
      <c r="I193" s="486"/>
      <c r="J193" s="488"/>
      <c r="K193" s="488"/>
      <c r="L193" s="488"/>
      <c r="M193" s="488"/>
      <c r="N193" s="487"/>
      <c r="O193" s="486"/>
      <c r="P193" s="487"/>
      <c r="Q193" s="486"/>
      <c r="R193" s="488"/>
      <c r="S193" s="487"/>
      <c r="T193" s="486"/>
      <c r="U193" s="488"/>
      <c r="V193" s="487"/>
      <c r="W193" s="486"/>
      <c r="X193" s="487"/>
      <c r="Y193" s="486"/>
      <c r="Z193" s="487"/>
      <c r="AA193" s="486"/>
      <c r="AB193" s="487"/>
      <c r="AC193" s="486"/>
      <c r="AD193" s="487"/>
      <c r="AE193" s="250"/>
      <c r="AF193" s="250"/>
      <c r="AG193" s="250"/>
      <c r="AH193" s="250"/>
      <c r="AI193" s="250"/>
      <c r="AJ193" s="250"/>
      <c r="AK193" s="250"/>
      <c r="AL193" s="250"/>
      <c r="AM193" s="250"/>
      <c r="AN193" s="250"/>
      <c r="AO193" s="250"/>
      <c r="AP193" s="250"/>
      <c r="AQ193" s="250"/>
      <c r="AR193" s="250"/>
      <c r="AS193" s="250"/>
      <c r="AT193" s="250"/>
      <c r="AU193" s="250"/>
      <c r="AV193" s="250"/>
      <c r="AW193" s="250"/>
      <c r="AX193" s="250"/>
      <c r="AY193" s="250"/>
    </row>
    <row r="194" spans="1:51">
      <c r="A194" s="318" t="s">
        <v>185</v>
      </c>
      <c r="B194" s="489">
        <v>104574</v>
      </c>
      <c r="C194" s="490">
        <v>93000</v>
      </c>
      <c r="D194" s="491">
        <v>101000</v>
      </c>
      <c r="E194" s="490">
        <v>6000</v>
      </c>
      <c r="F194" s="491">
        <v>0</v>
      </c>
      <c r="G194" s="490">
        <v>1366</v>
      </c>
      <c r="H194" s="491">
        <v>0</v>
      </c>
      <c r="I194" s="490">
        <v>0</v>
      </c>
      <c r="J194" s="492">
        <v>1476</v>
      </c>
      <c r="K194" s="492">
        <v>80326</v>
      </c>
      <c r="L194" s="492">
        <v>91049</v>
      </c>
      <c r="M194" s="492">
        <v>783</v>
      </c>
      <c r="N194" s="491">
        <v>0</v>
      </c>
      <c r="O194" s="490">
        <v>1401</v>
      </c>
      <c r="P194" s="491">
        <v>1966</v>
      </c>
      <c r="Q194" s="490">
        <v>1401</v>
      </c>
      <c r="R194" s="492">
        <v>1401</v>
      </c>
      <c r="S194" s="491">
        <v>0</v>
      </c>
      <c r="T194" s="490">
        <v>1966</v>
      </c>
      <c r="U194" s="492">
        <v>1966</v>
      </c>
      <c r="V194" s="491">
        <v>0</v>
      </c>
      <c r="W194" s="490">
        <v>0</v>
      </c>
      <c r="X194" s="491">
        <v>0</v>
      </c>
      <c r="Y194" s="490">
        <v>270</v>
      </c>
      <c r="Z194" s="491">
        <v>172</v>
      </c>
      <c r="AA194" s="490">
        <v>0</v>
      </c>
      <c r="AB194" s="491">
        <v>0</v>
      </c>
      <c r="AC194" s="490">
        <v>4030</v>
      </c>
      <c r="AD194" s="491">
        <v>1436</v>
      </c>
      <c r="AE194" s="250"/>
      <c r="AF194" s="250"/>
      <c r="AG194" s="250"/>
      <c r="AH194" s="250"/>
      <c r="AI194" s="250"/>
      <c r="AJ194" s="250"/>
      <c r="AK194" s="250"/>
      <c r="AL194" s="250"/>
      <c r="AM194" s="250"/>
      <c r="AN194" s="250"/>
      <c r="AO194" s="250"/>
      <c r="AP194" s="250"/>
      <c r="AQ194" s="250"/>
      <c r="AR194" s="250"/>
      <c r="AS194" s="250"/>
      <c r="AT194" s="250"/>
      <c r="AU194" s="250"/>
      <c r="AV194" s="250"/>
      <c r="AW194" s="250"/>
      <c r="AX194" s="250"/>
      <c r="AY194" s="250"/>
    </row>
    <row r="195" spans="1:51">
      <c r="A195" s="318" t="s">
        <v>186</v>
      </c>
      <c r="B195" s="489">
        <v>79425</v>
      </c>
      <c r="C195" s="490">
        <v>74000</v>
      </c>
      <c r="D195" s="491">
        <v>74000</v>
      </c>
      <c r="E195" s="490">
        <v>7559</v>
      </c>
      <c r="F195" s="491">
        <v>0</v>
      </c>
      <c r="G195" s="490">
        <v>7558</v>
      </c>
      <c r="H195" s="491">
        <v>0</v>
      </c>
      <c r="I195" s="490">
        <v>0</v>
      </c>
      <c r="J195" s="492">
        <v>1440</v>
      </c>
      <c r="K195" s="492">
        <v>37000</v>
      </c>
      <c r="L195" s="492">
        <v>37000</v>
      </c>
      <c r="M195" s="492">
        <v>0</v>
      </c>
      <c r="N195" s="491">
        <v>0</v>
      </c>
      <c r="O195" s="490">
        <v>5254</v>
      </c>
      <c r="P195" s="491">
        <v>1709</v>
      </c>
      <c r="Q195" s="490">
        <v>5254</v>
      </c>
      <c r="R195" s="492">
        <v>5254</v>
      </c>
      <c r="S195" s="491">
        <v>0</v>
      </c>
      <c r="T195" s="490">
        <v>1709</v>
      </c>
      <c r="U195" s="492">
        <v>1709</v>
      </c>
      <c r="V195" s="491">
        <v>0</v>
      </c>
      <c r="W195" s="490">
        <v>0</v>
      </c>
      <c r="X195" s="491">
        <v>0</v>
      </c>
      <c r="Y195" s="490">
        <v>0</v>
      </c>
      <c r="Z195" s="491">
        <v>0</v>
      </c>
      <c r="AA195" s="490">
        <v>0</v>
      </c>
      <c r="AB195" s="491">
        <v>0</v>
      </c>
      <c r="AC195" s="490">
        <v>260</v>
      </c>
      <c r="AD195" s="491">
        <v>3716</v>
      </c>
      <c r="AE195" s="250"/>
      <c r="AF195" s="250"/>
      <c r="AG195" s="250"/>
      <c r="AH195" s="250"/>
      <c r="AI195" s="250"/>
      <c r="AJ195" s="250"/>
      <c r="AK195" s="250"/>
      <c r="AL195" s="250"/>
      <c r="AM195" s="250"/>
      <c r="AN195" s="250"/>
      <c r="AO195" s="250"/>
      <c r="AP195" s="250"/>
      <c r="AQ195" s="250"/>
      <c r="AR195" s="250"/>
      <c r="AS195" s="250"/>
      <c r="AT195" s="250"/>
      <c r="AU195" s="250"/>
      <c r="AV195" s="250"/>
      <c r="AW195" s="250"/>
      <c r="AX195" s="250"/>
      <c r="AY195" s="250"/>
    </row>
    <row r="196" spans="1:51">
      <c r="A196" s="318" t="s">
        <v>353</v>
      </c>
      <c r="B196" s="489">
        <v>165241</v>
      </c>
      <c r="C196" s="490">
        <v>150000</v>
      </c>
      <c r="D196" s="491">
        <v>160000</v>
      </c>
      <c r="E196" s="490">
        <v>15624</v>
      </c>
      <c r="F196" s="491">
        <v>0</v>
      </c>
      <c r="G196" s="490">
        <v>15135</v>
      </c>
      <c r="H196" s="491">
        <v>465</v>
      </c>
      <c r="I196" s="490">
        <v>1830</v>
      </c>
      <c r="J196" s="492">
        <v>4421</v>
      </c>
      <c r="K196" s="492">
        <v>125621</v>
      </c>
      <c r="L196" s="492">
        <v>120556</v>
      </c>
      <c r="M196" s="492">
        <v>0</v>
      </c>
      <c r="N196" s="491">
        <v>0</v>
      </c>
      <c r="O196" s="490">
        <v>2774</v>
      </c>
      <c r="P196" s="491">
        <v>3713</v>
      </c>
      <c r="Q196" s="490">
        <v>2774</v>
      </c>
      <c r="R196" s="492">
        <v>2774</v>
      </c>
      <c r="S196" s="491">
        <v>0</v>
      </c>
      <c r="T196" s="490">
        <v>3713</v>
      </c>
      <c r="U196" s="492">
        <v>3713</v>
      </c>
      <c r="V196" s="491">
        <v>0</v>
      </c>
      <c r="W196" s="490">
        <v>0</v>
      </c>
      <c r="X196" s="491">
        <v>0</v>
      </c>
      <c r="Y196" s="490">
        <v>1920</v>
      </c>
      <c r="Z196" s="491">
        <v>0</v>
      </c>
      <c r="AA196" s="490">
        <v>0</v>
      </c>
      <c r="AB196" s="491">
        <v>0</v>
      </c>
      <c r="AC196" s="490">
        <v>0</v>
      </c>
      <c r="AD196" s="491">
        <v>1528</v>
      </c>
      <c r="AE196" s="250"/>
      <c r="AF196" s="250"/>
      <c r="AG196" s="250"/>
      <c r="AH196" s="250"/>
      <c r="AI196" s="250"/>
      <c r="AJ196" s="250"/>
      <c r="AK196" s="250"/>
      <c r="AL196" s="250"/>
      <c r="AM196" s="250"/>
      <c r="AN196" s="250"/>
      <c r="AO196" s="250"/>
      <c r="AP196" s="250"/>
      <c r="AQ196" s="250"/>
      <c r="AR196" s="250"/>
      <c r="AS196" s="250"/>
      <c r="AT196" s="250"/>
      <c r="AU196" s="250"/>
      <c r="AV196" s="250"/>
      <c r="AW196" s="250"/>
      <c r="AX196" s="250"/>
      <c r="AY196" s="250"/>
    </row>
    <row r="197" spans="1:51">
      <c r="A197" s="318" t="s">
        <v>188</v>
      </c>
      <c r="B197" s="489">
        <v>166038</v>
      </c>
      <c r="C197" s="490">
        <v>157500</v>
      </c>
      <c r="D197" s="491">
        <v>161500</v>
      </c>
      <c r="E197" s="490">
        <v>15000</v>
      </c>
      <c r="F197" s="491">
        <v>0</v>
      </c>
      <c r="G197" s="490">
        <v>15000</v>
      </c>
      <c r="H197" s="491">
        <v>0</v>
      </c>
      <c r="I197" s="490">
        <v>5958</v>
      </c>
      <c r="J197" s="492">
        <v>3599</v>
      </c>
      <c r="K197" s="492">
        <v>104070</v>
      </c>
      <c r="L197" s="492">
        <v>105364</v>
      </c>
      <c r="M197" s="492">
        <v>0</v>
      </c>
      <c r="N197" s="491">
        <v>0</v>
      </c>
      <c r="O197" s="490">
        <v>2733</v>
      </c>
      <c r="P197" s="491">
        <v>3613</v>
      </c>
      <c r="Q197" s="490">
        <v>2733</v>
      </c>
      <c r="R197" s="492">
        <v>2733</v>
      </c>
      <c r="S197" s="491">
        <v>0</v>
      </c>
      <c r="T197" s="490">
        <v>3613</v>
      </c>
      <c r="U197" s="492">
        <v>3613</v>
      </c>
      <c r="V197" s="491">
        <v>0</v>
      </c>
      <c r="W197" s="490">
        <v>0</v>
      </c>
      <c r="X197" s="491">
        <v>0</v>
      </c>
      <c r="Y197" s="490">
        <v>0</v>
      </c>
      <c r="Z197" s="491">
        <v>0</v>
      </c>
      <c r="AA197" s="490">
        <v>0</v>
      </c>
      <c r="AB197" s="491">
        <v>0</v>
      </c>
      <c r="AC197" s="490">
        <v>1677</v>
      </c>
      <c r="AD197" s="491">
        <v>925</v>
      </c>
      <c r="AE197" s="250"/>
      <c r="AF197" s="250"/>
      <c r="AG197" s="250"/>
      <c r="AH197" s="250"/>
      <c r="AI197" s="250"/>
      <c r="AJ197" s="250"/>
      <c r="AK197" s="250"/>
      <c r="AL197" s="250"/>
      <c r="AM197" s="250"/>
      <c r="AN197" s="250"/>
      <c r="AO197" s="250"/>
      <c r="AP197" s="250"/>
      <c r="AQ197" s="250"/>
      <c r="AR197" s="250"/>
      <c r="AS197" s="250"/>
      <c r="AT197" s="250"/>
      <c r="AU197" s="250"/>
      <c r="AV197" s="250"/>
      <c r="AW197" s="250"/>
      <c r="AX197" s="250"/>
      <c r="AY197" s="250"/>
    </row>
    <row r="198" spans="1:51">
      <c r="A198" s="318" t="s">
        <v>189</v>
      </c>
      <c r="B198" s="489">
        <v>36500</v>
      </c>
      <c r="C198" s="490">
        <v>35000</v>
      </c>
      <c r="D198" s="491">
        <v>35000</v>
      </c>
      <c r="E198" s="490">
        <v>3511</v>
      </c>
      <c r="F198" s="491">
        <v>0</v>
      </c>
      <c r="G198" s="490">
        <v>3517</v>
      </c>
      <c r="H198" s="491">
        <v>0</v>
      </c>
      <c r="I198" s="490">
        <v>0</v>
      </c>
      <c r="J198" s="492">
        <v>1500</v>
      </c>
      <c r="K198" s="492">
        <v>25270</v>
      </c>
      <c r="L198" s="492">
        <v>25000</v>
      </c>
      <c r="M198" s="492">
        <v>1000</v>
      </c>
      <c r="N198" s="491">
        <v>3000</v>
      </c>
      <c r="O198" s="490">
        <v>2827</v>
      </c>
      <c r="P198" s="491">
        <v>1500</v>
      </c>
      <c r="Q198" s="490">
        <v>2827</v>
      </c>
      <c r="R198" s="492">
        <v>2827</v>
      </c>
      <c r="S198" s="491">
        <v>0</v>
      </c>
      <c r="T198" s="490">
        <v>1500</v>
      </c>
      <c r="U198" s="492">
        <v>1500</v>
      </c>
      <c r="V198" s="491">
        <v>0</v>
      </c>
      <c r="W198" s="490">
        <v>0</v>
      </c>
      <c r="X198" s="491">
        <v>0</v>
      </c>
      <c r="Y198" s="490">
        <v>0</v>
      </c>
      <c r="Z198" s="491">
        <v>0</v>
      </c>
      <c r="AA198" s="490">
        <v>0</v>
      </c>
      <c r="AB198" s="491">
        <v>0</v>
      </c>
      <c r="AC198" s="490">
        <v>0</v>
      </c>
      <c r="AD198" s="491">
        <v>0</v>
      </c>
      <c r="AE198" s="250"/>
      <c r="AF198" s="250"/>
      <c r="AG198" s="250"/>
      <c r="AH198" s="250"/>
      <c r="AI198" s="250"/>
      <c r="AJ198" s="250"/>
      <c r="AK198" s="250"/>
      <c r="AL198" s="250"/>
      <c r="AM198" s="250"/>
      <c r="AN198" s="250"/>
      <c r="AO198" s="250"/>
      <c r="AP198" s="250"/>
      <c r="AQ198" s="250"/>
      <c r="AR198" s="250"/>
      <c r="AS198" s="250"/>
      <c r="AT198" s="250"/>
      <c r="AU198" s="250"/>
      <c r="AV198" s="250"/>
      <c r="AW198" s="250"/>
      <c r="AX198" s="250"/>
      <c r="AY198" s="250"/>
    </row>
    <row r="199" spans="1:51">
      <c r="A199" s="318" t="s">
        <v>354</v>
      </c>
      <c r="B199" s="489">
        <v>216717</v>
      </c>
      <c r="C199" s="490">
        <v>183000</v>
      </c>
      <c r="D199" s="491">
        <v>208000</v>
      </c>
      <c r="E199" s="490">
        <v>3174</v>
      </c>
      <c r="F199" s="491">
        <v>0</v>
      </c>
      <c r="G199" s="490">
        <v>3088</v>
      </c>
      <c r="H199" s="491">
        <v>103</v>
      </c>
      <c r="I199" s="490">
        <v>0</v>
      </c>
      <c r="J199" s="492">
        <v>1400</v>
      </c>
      <c r="K199" s="492">
        <v>147670</v>
      </c>
      <c r="L199" s="492">
        <v>171209</v>
      </c>
      <c r="M199" s="492">
        <v>4780</v>
      </c>
      <c r="N199" s="491">
        <v>0</v>
      </c>
      <c r="O199" s="490">
        <v>5509</v>
      </c>
      <c r="P199" s="491">
        <v>6323</v>
      </c>
      <c r="Q199" s="490">
        <v>5509</v>
      </c>
      <c r="R199" s="492">
        <v>5509</v>
      </c>
      <c r="S199" s="491">
        <v>0</v>
      </c>
      <c r="T199" s="490">
        <v>6323</v>
      </c>
      <c r="U199" s="492">
        <v>6323</v>
      </c>
      <c r="V199" s="491">
        <v>0</v>
      </c>
      <c r="W199" s="490">
        <v>0</v>
      </c>
      <c r="X199" s="491">
        <v>0</v>
      </c>
      <c r="Y199" s="490">
        <v>0</v>
      </c>
      <c r="Z199" s="491">
        <v>0</v>
      </c>
      <c r="AA199" s="490">
        <v>0</v>
      </c>
      <c r="AB199" s="491">
        <v>0</v>
      </c>
      <c r="AC199" s="490">
        <v>2198</v>
      </c>
      <c r="AD199" s="491">
        <v>2394</v>
      </c>
      <c r="AE199" s="250"/>
      <c r="AF199" s="250"/>
      <c r="AG199" s="250"/>
      <c r="AH199" s="250"/>
      <c r="AI199" s="250"/>
      <c r="AJ199" s="250"/>
      <c r="AK199" s="250"/>
      <c r="AL199" s="250"/>
      <c r="AM199" s="250"/>
      <c r="AN199" s="250"/>
      <c r="AO199" s="250"/>
      <c r="AP199" s="250"/>
      <c r="AQ199" s="250"/>
      <c r="AR199" s="250"/>
      <c r="AS199" s="250"/>
      <c r="AT199" s="250"/>
      <c r="AU199" s="250"/>
      <c r="AV199" s="250"/>
      <c r="AW199" s="250"/>
      <c r="AX199" s="250"/>
      <c r="AY199" s="250"/>
    </row>
    <row r="200" spans="1:51">
      <c r="A200" s="318" t="s">
        <v>191</v>
      </c>
      <c r="B200" s="489">
        <v>75386</v>
      </c>
      <c r="C200" s="490">
        <v>81000</v>
      </c>
      <c r="D200" s="491">
        <v>71500</v>
      </c>
      <c r="E200" s="490">
        <v>2071</v>
      </c>
      <c r="F200" s="491">
        <v>0</v>
      </c>
      <c r="G200" s="490">
        <v>2003</v>
      </c>
      <c r="H200" s="491">
        <v>0</v>
      </c>
      <c r="I200" s="490">
        <v>0</v>
      </c>
      <c r="J200" s="492">
        <v>1440</v>
      </c>
      <c r="K200" s="492">
        <v>63689</v>
      </c>
      <c r="L200" s="492">
        <v>62428</v>
      </c>
      <c r="M200" s="492">
        <v>0</v>
      </c>
      <c r="N200" s="491">
        <v>0</v>
      </c>
      <c r="O200" s="490">
        <v>3659</v>
      </c>
      <c r="P200" s="491">
        <v>3886</v>
      </c>
      <c r="Q200" s="490">
        <v>3659</v>
      </c>
      <c r="R200" s="492">
        <v>3659</v>
      </c>
      <c r="S200" s="491">
        <v>0</v>
      </c>
      <c r="T200" s="490">
        <v>3886</v>
      </c>
      <c r="U200" s="492">
        <v>3886</v>
      </c>
      <c r="V200" s="491">
        <v>0</v>
      </c>
      <c r="W200" s="490">
        <v>0</v>
      </c>
      <c r="X200" s="491">
        <v>0</v>
      </c>
      <c r="Y200" s="490">
        <v>0</v>
      </c>
      <c r="Z200" s="491">
        <v>0</v>
      </c>
      <c r="AA200" s="490">
        <v>0</v>
      </c>
      <c r="AB200" s="491">
        <v>0</v>
      </c>
      <c r="AC200" s="490">
        <v>0</v>
      </c>
      <c r="AD200" s="491">
        <v>0</v>
      </c>
      <c r="AE200" s="250"/>
      <c r="AF200" s="250"/>
      <c r="AG200" s="250"/>
      <c r="AH200" s="250"/>
      <c r="AI200" s="250"/>
      <c r="AJ200" s="250"/>
      <c r="AK200" s="250"/>
      <c r="AL200" s="250"/>
      <c r="AM200" s="250"/>
      <c r="AN200" s="250"/>
      <c r="AO200" s="250"/>
      <c r="AP200" s="250"/>
      <c r="AQ200" s="250"/>
      <c r="AR200" s="250"/>
      <c r="AS200" s="250"/>
      <c r="AT200" s="250"/>
      <c r="AU200" s="250"/>
      <c r="AV200" s="250"/>
      <c r="AW200" s="250"/>
      <c r="AX200" s="250"/>
      <c r="AY200" s="250"/>
    </row>
    <row r="201" spans="1:51">
      <c r="A201" s="318" t="s">
        <v>192</v>
      </c>
      <c r="B201" s="489">
        <v>184152</v>
      </c>
      <c r="C201" s="490">
        <v>197360</v>
      </c>
      <c r="D201" s="491">
        <v>180000</v>
      </c>
      <c r="E201" s="490">
        <v>10002</v>
      </c>
      <c r="F201" s="491">
        <v>0</v>
      </c>
      <c r="G201" s="490">
        <v>6002</v>
      </c>
      <c r="H201" s="491">
        <v>0</v>
      </c>
      <c r="I201" s="490">
        <v>3465</v>
      </c>
      <c r="J201" s="492">
        <v>2243</v>
      </c>
      <c r="K201" s="492">
        <v>126163</v>
      </c>
      <c r="L201" s="492">
        <v>131475</v>
      </c>
      <c r="M201" s="492">
        <v>190</v>
      </c>
      <c r="N201" s="491">
        <v>0</v>
      </c>
      <c r="O201" s="490">
        <v>3144</v>
      </c>
      <c r="P201" s="491">
        <v>4124</v>
      </c>
      <c r="Q201" s="490">
        <v>3144</v>
      </c>
      <c r="R201" s="492">
        <v>3144</v>
      </c>
      <c r="S201" s="491">
        <v>0</v>
      </c>
      <c r="T201" s="490">
        <v>4124</v>
      </c>
      <c r="U201" s="492">
        <v>4124</v>
      </c>
      <c r="V201" s="491">
        <v>0</v>
      </c>
      <c r="W201" s="490">
        <v>0</v>
      </c>
      <c r="X201" s="491">
        <v>0</v>
      </c>
      <c r="Y201" s="490">
        <v>11</v>
      </c>
      <c r="Z201" s="491">
        <v>28</v>
      </c>
      <c r="AA201" s="490">
        <v>0</v>
      </c>
      <c r="AB201" s="491">
        <v>0</v>
      </c>
      <c r="AC201" s="490">
        <v>25000</v>
      </c>
      <c r="AD201" s="491">
        <v>0</v>
      </c>
      <c r="AE201" s="250"/>
      <c r="AF201" s="250"/>
      <c r="AG201" s="250"/>
      <c r="AH201" s="250"/>
      <c r="AI201" s="250"/>
      <c r="AJ201" s="250"/>
      <c r="AK201" s="250"/>
      <c r="AL201" s="250"/>
      <c r="AM201" s="250"/>
      <c r="AN201" s="250"/>
      <c r="AO201" s="250"/>
      <c r="AP201" s="250"/>
      <c r="AQ201" s="250"/>
      <c r="AR201" s="250"/>
      <c r="AS201" s="250"/>
      <c r="AT201" s="250"/>
      <c r="AU201" s="250"/>
      <c r="AV201" s="250"/>
      <c r="AW201" s="250"/>
      <c r="AX201" s="250"/>
      <c r="AY201" s="250"/>
    </row>
    <row r="202" spans="1:51">
      <c r="A202" s="318" t="s">
        <v>355</v>
      </c>
      <c r="B202" s="489">
        <v>172181</v>
      </c>
      <c r="C202" s="490">
        <v>152000</v>
      </c>
      <c r="D202" s="491">
        <v>165000</v>
      </c>
      <c r="E202" s="490">
        <v>10000</v>
      </c>
      <c r="F202" s="491">
        <v>0</v>
      </c>
      <c r="G202" s="490">
        <v>12000</v>
      </c>
      <c r="H202" s="491">
        <v>0</v>
      </c>
      <c r="I202" s="490">
        <v>0</v>
      </c>
      <c r="J202" s="492">
        <v>1440</v>
      </c>
      <c r="K202" s="492">
        <v>90765</v>
      </c>
      <c r="L202" s="492">
        <v>100067</v>
      </c>
      <c r="M202" s="492">
        <v>0</v>
      </c>
      <c r="N202" s="491">
        <v>0</v>
      </c>
      <c r="O202" s="490">
        <v>3194</v>
      </c>
      <c r="P202" s="491">
        <v>4301</v>
      </c>
      <c r="Q202" s="490">
        <v>3194</v>
      </c>
      <c r="R202" s="492">
        <v>3194</v>
      </c>
      <c r="S202" s="491">
        <v>0</v>
      </c>
      <c r="T202" s="490">
        <v>4301</v>
      </c>
      <c r="U202" s="492">
        <v>4072</v>
      </c>
      <c r="V202" s="491">
        <v>229</v>
      </c>
      <c r="W202" s="490">
        <v>0</v>
      </c>
      <c r="X202" s="491">
        <v>0</v>
      </c>
      <c r="Y202" s="490">
        <v>1000</v>
      </c>
      <c r="Z202" s="491">
        <v>1026</v>
      </c>
      <c r="AA202" s="490">
        <v>0</v>
      </c>
      <c r="AB202" s="491">
        <v>0</v>
      </c>
      <c r="AC202" s="490">
        <v>5129</v>
      </c>
      <c r="AD202" s="491">
        <v>1854</v>
      </c>
      <c r="AE202" s="250"/>
      <c r="AF202" s="250"/>
      <c r="AG202" s="250"/>
      <c r="AH202" s="250"/>
      <c r="AI202" s="250"/>
      <c r="AJ202" s="250"/>
      <c r="AK202" s="250"/>
      <c r="AL202" s="250"/>
      <c r="AM202" s="250"/>
      <c r="AN202" s="250"/>
      <c r="AO202" s="250"/>
      <c r="AP202" s="250"/>
      <c r="AQ202" s="250"/>
      <c r="AR202" s="250"/>
      <c r="AS202" s="250"/>
      <c r="AT202" s="250"/>
      <c r="AU202" s="250"/>
      <c r="AV202" s="250"/>
      <c r="AW202" s="250"/>
      <c r="AX202" s="250"/>
      <c r="AY202" s="250"/>
    </row>
    <row r="203" spans="1:51">
      <c r="A203" s="318" t="s">
        <v>194</v>
      </c>
      <c r="B203" s="489">
        <v>272459</v>
      </c>
      <c r="C203" s="490">
        <v>242000</v>
      </c>
      <c r="D203" s="491">
        <v>239000</v>
      </c>
      <c r="E203" s="490">
        <v>25080</v>
      </c>
      <c r="F203" s="491">
        <v>0</v>
      </c>
      <c r="G203" s="490">
        <v>22680.91</v>
      </c>
      <c r="H203" s="491">
        <v>198.15</v>
      </c>
      <c r="I203" s="490">
        <v>8762</v>
      </c>
      <c r="J203" s="492">
        <v>21725</v>
      </c>
      <c r="K203" s="492">
        <v>114016</v>
      </c>
      <c r="L203" s="492">
        <v>106342</v>
      </c>
      <c r="M203" s="492">
        <v>0</v>
      </c>
      <c r="N203" s="491">
        <v>19149</v>
      </c>
      <c r="O203" s="490">
        <v>5511</v>
      </c>
      <c r="P203" s="491">
        <v>7302</v>
      </c>
      <c r="Q203" s="490">
        <v>5511</v>
      </c>
      <c r="R203" s="492">
        <v>5511</v>
      </c>
      <c r="S203" s="491">
        <v>0</v>
      </c>
      <c r="T203" s="490">
        <v>7302</v>
      </c>
      <c r="U203" s="492">
        <v>7256.54</v>
      </c>
      <c r="V203" s="491">
        <v>45.46</v>
      </c>
      <c r="W203" s="490">
        <v>0</v>
      </c>
      <c r="X203" s="491">
        <v>0</v>
      </c>
      <c r="Y203" s="490">
        <v>12734</v>
      </c>
      <c r="Z203" s="491">
        <v>12537</v>
      </c>
      <c r="AA203" s="490">
        <v>17358</v>
      </c>
      <c r="AB203" s="491">
        <v>8518</v>
      </c>
      <c r="AC203" s="490">
        <v>5330</v>
      </c>
      <c r="AD203" s="491">
        <v>5102</v>
      </c>
      <c r="AE203" s="250"/>
      <c r="AF203" s="250"/>
      <c r="AG203" s="250"/>
      <c r="AH203" s="250"/>
      <c r="AI203" s="250"/>
      <c r="AJ203" s="250"/>
      <c r="AK203" s="250"/>
      <c r="AL203" s="250"/>
      <c r="AM203" s="250"/>
      <c r="AN203" s="250"/>
      <c r="AO203" s="250"/>
      <c r="AP203" s="250"/>
      <c r="AQ203" s="250"/>
      <c r="AR203" s="250"/>
      <c r="AS203" s="250"/>
      <c r="AT203" s="250"/>
      <c r="AU203" s="250"/>
      <c r="AV203" s="250"/>
      <c r="AW203" s="250"/>
      <c r="AX203" s="250"/>
      <c r="AY203" s="250"/>
    </row>
    <row r="204" spans="1:51">
      <c r="A204" s="318" t="s">
        <v>195</v>
      </c>
      <c r="B204" s="489">
        <v>2068193</v>
      </c>
      <c r="C204" s="490">
        <v>1883100</v>
      </c>
      <c r="D204" s="491">
        <v>2015000</v>
      </c>
      <c r="E204" s="490">
        <v>76530</v>
      </c>
      <c r="F204" s="491">
        <v>3374</v>
      </c>
      <c r="G204" s="490">
        <v>65347</v>
      </c>
      <c r="H204" s="491">
        <v>2227</v>
      </c>
      <c r="I204" s="490">
        <v>16582</v>
      </c>
      <c r="J204" s="492">
        <v>22941</v>
      </c>
      <c r="K204" s="492">
        <v>1296806</v>
      </c>
      <c r="L204" s="492">
        <v>1366553</v>
      </c>
      <c r="M204" s="492">
        <v>24503</v>
      </c>
      <c r="N204" s="491">
        <v>38663</v>
      </c>
      <c r="O204" s="490">
        <v>26014</v>
      </c>
      <c r="P204" s="491">
        <v>36677</v>
      </c>
      <c r="Q204" s="490">
        <v>26014</v>
      </c>
      <c r="R204" s="492">
        <v>26014</v>
      </c>
      <c r="S204" s="491">
        <v>0</v>
      </c>
      <c r="T204" s="490">
        <v>36677</v>
      </c>
      <c r="U204" s="492">
        <v>36677</v>
      </c>
      <c r="V204" s="491">
        <v>0</v>
      </c>
      <c r="W204" s="490">
        <v>0</v>
      </c>
      <c r="X204" s="491">
        <v>0</v>
      </c>
      <c r="Y204" s="490">
        <v>15410</v>
      </c>
      <c r="Z204" s="491">
        <v>16516</v>
      </c>
      <c r="AA204" s="490">
        <v>0</v>
      </c>
      <c r="AB204" s="491">
        <v>0</v>
      </c>
      <c r="AC204" s="490">
        <v>0</v>
      </c>
      <c r="AD204" s="491">
        <v>0</v>
      </c>
      <c r="AE204" s="250"/>
      <c r="AF204" s="250"/>
      <c r="AG204" s="250"/>
      <c r="AH204" s="250"/>
      <c r="AI204" s="250"/>
      <c r="AJ204" s="250"/>
      <c r="AK204" s="250"/>
      <c r="AL204" s="250"/>
      <c r="AM204" s="250"/>
      <c r="AN204" s="250"/>
      <c r="AO204" s="250"/>
      <c r="AP204" s="250"/>
      <c r="AQ204" s="250"/>
      <c r="AR204" s="250"/>
      <c r="AS204" s="250"/>
      <c r="AT204" s="250"/>
      <c r="AU204" s="250"/>
      <c r="AV204" s="250"/>
      <c r="AW204" s="250"/>
      <c r="AX204" s="250"/>
      <c r="AY204" s="250"/>
    </row>
    <row r="205" spans="1:51">
      <c r="A205" s="318" t="s">
        <v>196</v>
      </c>
      <c r="B205" s="489">
        <v>281619</v>
      </c>
      <c r="C205" s="490">
        <v>211400</v>
      </c>
      <c r="D205" s="491">
        <v>269354</v>
      </c>
      <c r="E205" s="490">
        <v>4368</v>
      </c>
      <c r="F205" s="491">
        <v>0</v>
      </c>
      <c r="G205" s="490">
        <v>72</v>
      </c>
      <c r="H205" s="491">
        <v>0</v>
      </c>
      <c r="I205" s="490">
        <v>17000</v>
      </c>
      <c r="J205" s="492">
        <v>14000</v>
      </c>
      <c r="K205" s="492">
        <v>115336</v>
      </c>
      <c r="L205" s="492">
        <v>150641</v>
      </c>
      <c r="M205" s="492">
        <v>8000</v>
      </c>
      <c r="N205" s="491">
        <v>0</v>
      </c>
      <c r="O205" s="490">
        <v>2080</v>
      </c>
      <c r="P205" s="491">
        <v>3155</v>
      </c>
      <c r="Q205" s="490">
        <v>2080</v>
      </c>
      <c r="R205" s="492">
        <v>2080</v>
      </c>
      <c r="S205" s="491">
        <v>0</v>
      </c>
      <c r="T205" s="490">
        <v>3155</v>
      </c>
      <c r="U205" s="492">
        <v>2768.91</v>
      </c>
      <c r="V205" s="491">
        <v>386.09</v>
      </c>
      <c r="W205" s="490">
        <v>0</v>
      </c>
      <c r="X205" s="491">
        <v>0</v>
      </c>
      <c r="Y205" s="490">
        <v>2402</v>
      </c>
      <c r="Z205" s="491">
        <v>0</v>
      </c>
      <c r="AA205" s="490">
        <v>11634</v>
      </c>
      <c r="AB205" s="491">
        <v>8144</v>
      </c>
      <c r="AC205" s="490">
        <v>0</v>
      </c>
      <c r="AD205" s="491">
        <v>966</v>
      </c>
      <c r="AE205" s="250"/>
      <c r="AF205" s="250"/>
      <c r="AG205" s="250"/>
      <c r="AH205" s="250"/>
      <c r="AI205" s="250"/>
      <c r="AJ205" s="250"/>
      <c r="AK205" s="250"/>
      <c r="AL205" s="250"/>
      <c r="AM205" s="250"/>
      <c r="AN205" s="250"/>
      <c r="AO205" s="250"/>
      <c r="AP205" s="250"/>
      <c r="AQ205" s="250"/>
      <c r="AR205" s="250"/>
      <c r="AS205" s="250"/>
      <c r="AT205" s="250"/>
      <c r="AU205" s="250"/>
      <c r="AV205" s="250"/>
      <c r="AW205" s="250"/>
      <c r="AX205" s="250"/>
      <c r="AY205" s="250"/>
    </row>
    <row r="206" spans="1:51">
      <c r="A206" s="493" t="s">
        <v>197</v>
      </c>
      <c r="B206" s="494">
        <f>SUM(B194:B205)</f>
        <v>3822485</v>
      </c>
      <c r="C206" s="495">
        <f t="shared" ref="C206:AC206" si="9">SUM(C194:C205)</f>
        <v>3459360</v>
      </c>
      <c r="D206" s="496">
        <f>SUM(D194:D205)</f>
        <v>3679354</v>
      </c>
      <c r="E206" s="495">
        <f t="shared" si="9"/>
        <v>178919</v>
      </c>
      <c r="F206" s="496">
        <f t="shared" si="9"/>
        <v>3374</v>
      </c>
      <c r="G206" s="495">
        <f t="shared" si="9"/>
        <v>153768.91</v>
      </c>
      <c r="H206" s="496">
        <f t="shared" si="9"/>
        <v>2993.15</v>
      </c>
      <c r="I206" s="495">
        <f t="shared" si="9"/>
        <v>53597</v>
      </c>
      <c r="J206" s="497">
        <f t="shared" si="9"/>
        <v>77625</v>
      </c>
      <c r="K206" s="497">
        <f t="shared" si="9"/>
        <v>2326732</v>
      </c>
      <c r="L206" s="497">
        <f t="shared" si="9"/>
        <v>2467684</v>
      </c>
      <c r="M206" s="497">
        <f t="shared" si="9"/>
        <v>39256</v>
      </c>
      <c r="N206" s="496">
        <f t="shared" si="9"/>
        <v>60812</v>
      </c>
      <c r="O206" s="495">
        <f t="shared" si="9"/>
        <v>64100</v>
      </c>
      <c r="P206" s="496">
        <f>SUM(P194:P205)</f>
        <v>78269</v>
      </c>
      <c r="Q206" s="495">
        <f t="shared" si="9"/>
        <v>64100</v>
      </c>
      <c r="R206" s="497">
        <f t="shared" si="9"/>
        <v>64100</v>
      </c>
      <c r="S206" s="496">
        <f t="shared" si="9"/>
        <v>0</v>
      </c>
      <c r="T206" s="495">
        <f t="shared" si="9"/>
        <v>78269</v>
      </c>
      <c r="U206" s="497">
        <f t="shared" si="9"/>
        <v>77608.450000000012</v>
      </c>
      <c r="V206" s="496">
        <f t="shared" si="9"/>
        <v>660.55</v>
      </c>
      <c r="W206" s="495">
        <f t="shared" si="9"/>
        <v>0</v>
      </c>
      <c r="X206" s="496">
        <f t="shared" si="9"/>
        <v>0</v>
      </c>
      <c r="Y206" s="495">
        <f t="shared" si="9"/>
        <v>33747</v>
      </c>
      <c r="Z206" s="496">
        <f>SUM(Z194:Z205)</f>
        <v>30279</v>
      </c>
      <c r="AA206" s="495">
        <f t="shared" si="9"/>
        <v>28992</v>
      </c>
      <c r="AB206" s="496">
        <f>SUM(AB194:AB205)</f>
        <v>16662</v>
      </c>
      <c r="AC206" s="495">
        <f t="shared" si="9"/>
        <v>43624</v>
      </c>
      <c r="AD206" s="496">
        <f>SUM(AD194:AD205)</f>
        <v>17921</v>
      </c>
      <c r="AE206" s="250"/>
      <c r="AF206" s="250"/>
      <c r="AG206" s="250"/>
      <c r="AH206" s="250"/>
      <c r="AI206" s="250"/>
      <c r="AJ206" s="250"/>
      <c r="AK206" s="250"/>
      <c r="AL206" s="250"/>
      <c r="AM206" s="250"/>
      <c r="AN206" s="250"/>
      <c r="AO206" s="250"/>
      <c r="AP206" s="250"/>
      <c r="AQ206" s="250"/>
      <c r="AR206" s="250"/>
      <c r="AS206" s="250"/>
      <c r="AT206" s="250"/>
      <c r="AU206" s="250"/>
      <c r="AV206" s="250"/>
      <c r="AW206" s="250"/>
      <c r="AX206" s="250"/>
      <c r="AY206" s="250"/>
    </row>
    <row r="207" spans="1:51">
      <c r="A207" s="484"/>
      <c r="B207" s="485"/>
      <c r="C207" s="486"/>
      <c r="D207" s="487"/>
      <c r="E207" s="486"/>
      <c r="F207" s="487"/>
      <c r="G207" s="486"/>
      <c r="H207" s="487"/>
      <c r="I207" s="486"/>
      <c r="J207" s="488"/>
      <c r="K207" s="488"/>
      <c r="L207" s="488"/>
      <c r="M207" s="488"/>
      <c r="N207" s="487"/>
      <c r="O207" s="486"/>
      <c r="P207" s="487"/>
      <c r="Q207" s="486"/>
      <c r="R207" s="488"/>
      <c r="S207" s="487"/>
      <c r="T207" s="486"/>
      <c r="U207" s="488"/>
      <c r="V207" s="487"/>
      <c r="W207" s="486"/>
      <c r="X207" s="487"/>
      <c r="Y207" s="486"/>
      <c r="Z207" s="487"/>
      <c r="AA207" s="486"/>
      <c r="AB207" s="487"/>
      <c r="AC207" s="486"/>
      <c r="AD207" s="487"/>
      <c r="AE207" s="250"/>
      <c r="AF207" s="250"/>
      <c r="AG207" s="250"/>
      <c r="AH207" s="250"/>
      <c r="AI207" s="250"/>
      <c r="AJ207" s="250"/>
      <c r="AK207" s="250"/>
      <c r="AL207" s="250"/>
      <c r="AM207" s="250"/>
      <c r="AN207" s="250"/>
      <c r="AO207" s="250"/>
      <c r="AP207" s="250"/>
      <c r="AQ207" s="250"/>
      <c r="AR207" s="250"/>
      <c r="AS207" s="250"/>
      <c r="AT207" s="250"/>
      <c r="AU207" s="250"/>
      <c r="AV207" s="250"/>
      <c r="AW207" s="250"/>
      <c r="AX207" s="250"/>
      <c r="AY207" s="250"/>
    </row>
    <row r="208" spans="1:51">
      <c r="A208" s="318" t="s">
        <v>198</v>
      </c>
      <c r="B208" s="227">
        <v>176222</v>
      </c>
      <c r="C208" s="228">
        <v>153000</v>
      </c>
      <c r="D208" s="233">
        <v>171000</v>
      </c>
      <c r="E208" s="228">
        <v>3500</v>
      </c>
      <c r="F208" s="233">
        <v>0</v>
      </c>
      <c r="G208" s="228">
        <v>3013</v>
      </c>
      <c r="H208" s="233">
        <v>0</v>
      </c>
      <c r="I208" s="228">
        <v>0</v>
      </c>
      <c r="J208" s="234">
        <v>0</v>
      </c>
      <c r="K208" s="234">
        <v>131830</v>
      </c>
      <c r="L208" s="234">
        <v>137164</v>
      </c>
      <c r="M208" s="234">
        <v>1700</v>
      </c>
      <c r="N208" s="233">
        <v>2000</v>
      </c>
      <c r="O208" s="228">
        <v>9621</v>
      </c>
      <c r="P208" s="233">
        <v>4198</v>
      </c>
      <c r="Q208" s="228">
        <v>9621</v>
      </c>
      <c r="R208" s="234">
        <v>9621</v>
      </c>
      <c r="S208" s="233">
        <v>0</v>
      </c>
      <c r="T208" s="228">
        <v>4198</v>
      </c>
      <c r="U208" s="234">
        <v>4198</v>
      </c>
      <c r="V208" s="233">
        <v>0</v>
      </c>
      <c r="W208" s="228">
        <v>0</v>
      </c>
      <c r="X208" s="233">
        <v>0</v>
      </c>
      <c r="Y208" s="228">
        <v>152</v>
      </c>
      <c r="Z208" s="233">
        <v>180</v>
      </c>
      <c r="AA208" s="228">
        <v>0</v>
      </c>
      <c r="AB208" s="233">
        <v>0</v>
      </c>
      <c r="AC208" s="228">
        <v>1372</v>
      </c>
      <c r="AD208" s="233">
        <v>844</v>
      </c>
      <c r="AE208" s="250"/>
      <c r="AF208" s="250"/>
      <c r="AG208" s="250"/>
      <c r="AH208" s="250"/>
      <c r="AI208" s="250"/>
      <c r="AJ208" s="250"/>
      <c r="AK208" s="250"/>
      <c r="AL208" s="250"/>
      <c r="AM208" s="250"/>
      <c r="AN208" s="250"/>
      <c r="AO208" s="250"/>
      <c r="AP208" s="250"/>
      <c r="AQ208" s="250"/>
      <c r="AR208" s="250"/>
      <c r="AS208" s="250"/>
      <c r="AT208" s="250"/>
      <c r="AU208" s="250"/>
      <c r="AV208" s="250"/>
      <c r="AW208" s="250"/>
      <c r="AX208" s="250"/>
    </row>
    <row r="209" spans="1:51">
      <c r="A209" s="318" t="s">
        <v>199</v>
      </c>
      <c r="B209" s="227">
        <v>139482.09</v>
      </c>
      <c r="C209" s="228">
        <v>138000</v>
      </c>
      <c r="D209" s="233">
        <v>136741</v>
      </c>
      <c r="E209" s="228">
        <v>3000</v>
      </c>
      <c r="F209" s="233">
        <v>0</v>
      </c>
      <c r="G209" s="228">
        <v>2672</v>
      </c>
      <c r="H209" s="233">
        <v>0</v>
      </c>
      <c r="I209" s="228">
        <v>0</v>
      </c>
      <c r="J209" s="234">
        <v>0</v>
      </c>
      <c r="K209" s="234">
        <v>59040</v>
      </c>
      <c r="L209" s="234">
        <v>59040</v>
      </c>
      <c r="M209" s="234">
        <v>0</v>
      </c>
      <c r="N209" s="233">
        <v>0</v>
      </c>
      <c r="O209" s="228">
        <v>1766</v>
      </c>
      <c r="P209" s="233">
        <v>2415</v>
      </c>
      <c r="Q209" s="228">
        <v>1766</v>
      </c>
      <c r="R209" s="234">
        <v>1766</v>
      </c>
      <c r="S209" s="233">
        <v>0</v>
      </c>
      <c r="T209" s="228">
        <v>2415</v>
      </c>
      <c r="U209" s="234">
        <v>2415</v>
      </c>
      <c r="V209" s="233">
        <v>0</v>
      </c>
      <c r="W209" s="228">
        <v>0</v>
      </c>
      <c r="X209" s="233">
        <v>0</v>
      </c>
      <c r="Y209" s="228">
        <v>0</v>
      </c>
      <c r="Z209" s="233">
        <v>0</v>
      </c>
      <c r="AA209" s="228">
        <v>0</v>
      </c>
      <c r="AB209" s="233">
        <v>0</v>
      </c>
      <c r="AC209" s="228">
        <v>263</v>
      </c>
      <c r="AD209" s="233">
        <v>326.08999999999997</v>
      </c>
      <c r="AE209" s="250"/>
      <c r="AF209" s="250"/>
      <c r="AG209" s="250"/>
      <c r="AH209" s="250"/>
      <c r="AI209" s="250"/>
      <c r="AJ209" s="250"/>
      <c r="AK209" s="250"/>
      <c r="AL209" s="250"/>
      <c r="AM209" s="250"/>
      <c r="AN209" s="250"/>
      <c r="AO209" s="250"/>
      <c r="AP209" s="250"/>
      <c r="AQ209" s="250"/>
      <c r="AR209" s="250"/>
      <c r="AS209" s="250"/>
      <c r="AT209" s="250"/>
      <c r="AU209" s="250"/>
      <c r="AV209" s="250"/>
      <c r="AW209" s="250"/>
      <c r="AX209" s="250"/>
    </row>
    <row r="210" spans="1:51">
      <c r="A210" s="318" t="s">
        <v>200</v>
      </c>
      <c r="B210" s="227">
        <v>244249</v>
      </c>
      <c r="C210" s="228">
        <v>220000</v>
      </c>
      <c r="D210" s="233">
        <v>237000</v>
      </c>
      <c r="E210" s="228">
        <v>16283</v>
      </c>
      <c r="F210" s="233">
        <v>0</v>
      </c>
      <c r="G210" s="228">
        <v>22000</v>
      </c>
      <c r="H210" s="233">
        <v>0</v>
      </c>
      <c r="I210" s="228">
        <v>0</v>
      </c>
      <c r="J210" s="234">
        <v>0</v>
      </c>
      <c r="K210" s="234">
        <v>156680</v>
      </c>
      <c r="L210" s="234">
        <v>173411</v>
      </c>
      <c r="M210" s="234">
        <v>24298</v>
      </c>
      <c r="N210" s="233">
        <v>0</v>
      </c>
      <c r="O210" s="228">
        <v>3633</v>
      </c>
      <c r="P210" s="233">
        <v>4718</v>
      </c>
      <c r="Q210" s="228">
        <v>3633</v>
      </c>
      <c r="R210" s="234">
        <v>3633</v>
      </c>
      <c r="S210" s="233">
        <v>0</v>
      </c>
      <c r="T210" s="228">
        <v>4718</v>
      </c>
      <c r="U210" s="234">
        <v>4718</v>
      </c>
      <c r="V210" s="233">
        <v>0</v>
      </c>
      <c r="W210" s="228">
        <v>0</v>
      </c>
      <c r="X210" s="233">
        <v>0</v>
      </c>
      <c r="Y210" s="228">
        <v>0</v>
      </c>
      <c r="Z210" s="233">
        <v>287</v>
      </c>
      <c r="AA210" s="228">
        <v>0</v>
      </c>
      <c r="AB210" s="233">
        <v>0</v>
      </c>
      <c r="AC210" s="228">
        <v>1402</v>
      </c>
      <c r="AD210" s="233">
        <v>2244</v>
      </c>
      <c r="AE210" s="250"/>
      <c r="AF210" s="250"/>
      <c r="AG210" s="250"/>
      <c r="AH210" s="250"/>
      <c r="AI210" s="250"/>
      <c r="AJ210" s="250"/>
      <c r="AK210" s="250"/>
      <c r="AL210" s="250"/>
      <c r="AM210" s="250"/>
      <c r="AN210" s="250"/>
      <c r="AO210" s="250"/>
      <c r="AP210" s="250"/>
      <c r="AQ210" s="250"/>
      <c r="AR210" s="250"/>
      <c r="AS210" s="250"/>
      <c r="AT210" s="250"/>
      <c r="AU210" s="250"/>
      <c r="AV210" s="250"/>
      <c r="AW210" s="250"/>
      <c r="AX210" s="250"/>
    </row>
    <row r="211" spans="1:51">
      <c r="A211" s="318" t="s">
        <v>356</v>
      </c>
      <c r="B211" s="227">
        <v>106153.77</v>
      </c>
      <c r="C211" s="228">
        <v>82000</v>
      </c>
      <c r="D211" s="233">
        <v>101000</v>
      </c>
      <c r="E211" s="228">
        <v>2088</v>
      </c>
      <c r="F211" s="233">
        <v>0</v>
      </c>
      <c r="G211" s="228">
        <v>5000</v>
      </c>
      <c r="H211" s="233">
        <v>0</v>
      </c>
      <c r="I211" s="228">
        <v>6158.54</v>
      </c>
      <c r="J211" s="234">
        <v>2308</v>
      </c>
      <c r="K211" s="234">
        <v>62310.64</v>
      </c>
      <c r="L211" s="234">
        <v>59620</v>
      </c>
      <c r="M211" s="234">
        <v>9345</v>
      </c>
      <c r="N211" s="233">
        <v>11500</v>
      </c>
      <c r="O211" s="228">
        <v>1476</v>
      </c>
      <c r="P211" s="233">
        <v>2190</v>
      </c>
      <c r="Q211" s="228">
        <v>1476</v>
      </c>
      <c r="R211" s="234">
        <v>1476</v>
      </c>
      <c r="S211" s="233">
        <v>0</v>
      </c>
      <c r="T211" s="228">
        <v>2190</v>
      </c>
      <c r="U211" s="234">
        <v>2190</v>
      </c>
      <c r="V211" s="233">
        <v>0</v>
      </c>
      <c r="W211" s="228">
        <v>0</v>
      </c>
      <c r="X211" s="233">
        <v>0</v>
      </c>
      <c r="Y211" s="228">
        <v>628</v>
      </c>
      <c r="Z211" s="233">
        <v>2842</v>
      </c>
      <c r="AA211" s="228">
        <v>0</v>
      </c>
      <c r="AB211" s="233">
        <v>0</v>
      </c>
      <c r="AC211" s="228">
        <v>4911</v>
      </c>
      <c r="AD211" s="233">
        <v>121.77</v>
      </c>
      <c r="AE211" s="250"/>
      <c r="AF211" s="250"/>
      <c r="AG211" s="250"/>
      <c r="AH211" s="250"/>
      <c r="AI211" s="250"/>
      <c r="AJ211" s="250"/>
      <c r="AK211" s="250"/>
      <c r="AL211" s="250"/>
      <c r="AM211" s="250"/>
      <c r="AN211" s="250"/>
      <c r="AO211" s="250"/>
      <c r="AP211" s="250"/>
      <c r="AQ211" s="250"/>
      <c r="AR211" s="250"/>
      <c r="AS211" s="250"/>
      <c r="AT211" s="250"/>
      <c r="AU211" s="250"/>
      <c r="AV211" s="250"/>
      <c r="AW211" s="250"/>
      <c r="AX211" s="250"/>
    </row>
    <row r="212" spans="1:51">
      <c r="A212" s="318" t="s">
        <v>202</v>
      </c>
      <c r="B212" s="227">
        <v>115846</v>
      </c>
      <c r="C212" s="228">
        <v>70000</v>
      </c>
      <c r="D212" s="233">
        <v>112614</v>
      </c>
      <c r="E212" s="228">
        <v>15388</v>
      </c>
      <c r="F212" s="233">
        <v>0</v>
      </c>
      <c r="G212" s="228">
        <v>25000</v>
      </c>
      <c r="H212" s="233">
        <v>0</v>
      </c>
      <c r="I212" s="228">
        <v>0</v>
      </c>
      <c r="J212" s="234">
        <v>293</v>
      </c>
      <c r="K212" s="234">
        <v>65809.62</v>
      </c>
      <c r="L212" s="234">
        <v>62926</v>
      </c>
      <c r="M212" s="234">
        <v>0</v>
      </c>
      <c r="N212" s="233">
        <v>0</v>
      </c>
      <c r="O212" s="228">
        <v>2175</v>
      </c>
      <c r="P212" s="233">
        <v>3232</v>
      </c>
      <c r="Q212" s="228">
        <v>2175</v>
      </c>
      <c r="R212" s="234">
        <v>2175</v>
      </c>
      <c r="S212" s="233">
        <v>0</v>
      </c>
      <c r="T212" s="228">
        <v>3232</v>
      </c>
      <c r="U212" s="234">
        <v>3232</v>
      </c>
      <c r="V212" s="233">
        <v>0</v>
      </c>
      <c r="W212" s="228">
        <v>0</v>
      </c>
      <c r="X212" s="233">
        <v>0</v>
      </c>
      <c r="Y212" s="228">
        <v>0</v>
      </c>
      <c r="Z212" s="233">
        <v>0</v>
      </c>
      <c r="AA212" s="228">
        <v>0</v>
      </c>
      <c r="AB212" s="233">
        <v>0</v>
      </c>
      <c r="AC212" s="228">
        <v>0</v>
      </c>
      <c r="AD212" s="233">
        <v>0</v>
      </c>
      <c r="AE212" s="250"/>
      <c r="AF212" s="250"/>
      <c r="AG212" s="250"/>
      <c r="AH212" s="250"/>
      <c r="AI212" s="250"/>
      <c r="AJ212" s="250"/>
      <c r="AK212" s="250"/>
      <c r="AL212" s="250"/>
      <c r="AM212" s="250"/>
      <c r="AN212" s="250"/>
      <c r="AO212" s="250"/>
      <c r="AP212" s="250"/>
      <c r="AQ212" s="250"/>
      <c r="AR212" s="250"/>
      <c r="AS212" s="250"/>
      <c r="AT212" s="250"/>
      <c r="AU212" s="250"/>
      <c r="AV212" s="250"/>
      <c r="AW212" s="250"/>
      <c r="AX212" s="250"/>
    </row>
    <row r="213" spans="1:51">
      <c r="A213" s="318" t="s">
        <v>357</v>
      </c>
      <c r="B213" s="227">
        <v>117829</v>
      </c>
      <c r="C213" s="228">
        <v>110000</v>
      </c>
      <c r="D213" s="233">
        <v>115000</v>
      </c>
      <c r="E213" s="228">
        <v>6000</v>
      </c>
      <c r="F213" s="233">
        <v>0</v>
      </c>
      <c r="G213" s="228">
        <v>7277</v>
      </c>
      <c r="H213" s="233">
        <v>0</v>
      </c>
      <c r="I213" s="228">
        <v>0</v>
      </c>
      <c r="J213" s="234">
        <v>0</v>
      </c>
      <c r="K213" s="234">
        <v>77482.86</v>
      </c>
      <c r="L213" s="234">
        <v>76114</v>
      </c>
      <c r="M213" s="234">
        <v>0</v>
      </c>
      <c r="N213" s="233">
        <v>0</v>
      </c>
      <c r="O213" s="228">
        <v>2068</v>
      </c>
      <c r="P213" s="233">
        <v>2829</v>
      </c>
      <c r="Q213" s="228">
        <v>2068</v>
      </c>
      <c r="R213" s="234">
        <v>2068</v>
      </c>
      <c r="S213" s="233">
        <v>0</v>
      </c>
      <c r="T213" s="228">
        <v>2829</v>
      </c>
      <c r="U213" s="234">
        <v>2829</v>
      </c>
      <c r="V213" s="233">
        <v>0</v>
      </c>
      <c r="W213" s="228">
        <v>0</v>
      </c>
      <c r="X213" s="233">
        <v>0</v>
      </c>
      <c r="Y213" s="228">
        <v>0</v>
      </c>
      <c r="Z213" s="233">
        <v>0</v>
      </c>
      <c r="AA213" s="228">
        <v>0</v>
      </c>
      <c r="AB213" s="233">
        <v>0</v>
      </c>
      <c r="AC213" s="228">
        <v>0</v>
      </c>
      <c r="AD213" s="233">
        <v>0</v>
      </c>
      <c r="AE213" s="250"/>
      <c r="AF213" s="250"/>
      <c r="AG213" s="250"/>
      <c r="AH213" s="250"/>
      <c r="AI213" s="250"/>
      <c r="AJ213" s="250"/>
      <c r="AK213" s="250"/>
      <c r="AL213" s="250"/>
      <c r="AM213" s="250"/>
      <c r="AN213" s="250"/>
      <c r="AO213" s="250"/>
      <c r="AP213" s="250"/>
      <c r="AQ213" s="250"/>
      <c r="AR213" s="250"/>
      <c r="AS213" s="250"/>
      <c r="AT213" s="250"/>
      <c r="AU213" s="250"/>
      <c r="AV213" s="250"/>
      <c r="AW213" s="250"/>
      <c r="AX213" s="250"/>
    </row>
    <row r="214" spans="1:51">
      <c r="A214" s="318" t="s">
        <v>204</v>
      </c>
      <c r="B214" s="227">
        <v>85520</v>
      </c>
      <c r="C214" s="228">
        <v>83248</v>
      </c>
      <c r="D214" s="233">
        <v>83300</v>
      </c>
      <c r="E214" s="228">
        <v>3400</v>
      </c>
      <c r="F214" s="233">
        <v>0</v>
      </c>
      <c r="G214" s="228">
        <v>3450</v>
      </c>
      <c r="H214" s="233">
        <v>0</v>
      </c>
      <c r="I214" s="228">
        <v>0</v>
      </c>
      <c r="J214" s="234">
        <v>0</v>
      </c>
      <c r="K214" s="234">
        <v>63543.32</v>
      </c>
      <c r="L214" s="234">
        <v>64343</v>
      </c>
      <c r="M214" s="234">
        <v>0</v>
      </c>
      <c r="N214" s="233">
        <v>0</v>
      </c>
      <c r="O214" s="228">
        <v>4026</v>
      </c>
      <c r="P214" s="233">
        <v>2220</v>
      </c>
      <c r="Q214" s="228">
        <v>4026</v>
      </c>
      <c r="R214" s="234">
        <v>4026</v>
      </c>
      <c r="S214" s="233">
        <v>0</v>
      </c>
      <c r="T214" s="228">
        <v>2220</v>
      </c>
      <c r="U214" s="234">
        <v>2220</v>
      </c>
      <c r="V214" s="233">
        <v>0</v>
      </c>
      <c r="W214" s="228">
        <v>0</v>
      </c>
      <c r="X214" s="233">
        <v>0</v>
      </c>
      <c r="Y214" s="228">
        <v>0</v>
      </c>
      <c r="Z214" s="233">
        <v>0</v>
      </c>
      <c r="AA214" s="228">
        <v>0</v>
      </c>
      <c r="AB214" s="233">
        <v>0</v>
      </c>
      <c r="AC214" s="228">
        <v>0</v>
      </c>
      <c r="AD214" s="233">
        <v>0</v>
      </c>
      <c r="AE214" s="250"/>
      <c r="AF214" s="250"/>
      <c r="AG214" s="250"/>
      <c r="AH214" s="250"/>
      <c r="AI214" s="250"/>
      <c r="AJ214" s="250"/>
      <c r="AK214" s="250"/>
      <c r="AL214" s="250"/>
      <c r="AM214" s="250"/>
      <c r="AN214" s="250"/>
      <c r="AO214" s="250"/>
      <c r="AP214" s="250"/>
      <c r="AQ214" s="250"/>
      <c r="AR214" s="250"/>
      <c r="AS214" s="250"/>
      <c r="AT214" s="250"/>
      <c r="AU214" s="250"/>
      <c r="AV214" s="250"/>
      <c r="AW214" s="250"/>
      <c r="AX214" s="250"/>
    </row>
    <row r="215" spans="1:51">
      <c r="A215" s="318" t="s">
        <v>358</v>
      </c>
      <c r="B215" s="227">
        <v>433831.16</v>
      </c>
      <c r="C215" s="228">
        <v>380000</v>
      </c>
      <c r="D215" s="233">
        <v>380000</v>
      </c>
      <c r="E215" s="228">
        <v>8211</v>
      </c>
      <c r="F215" s="233">
        <v>1163</v>
      </c>
      <c r="G215" s="228">
        <v>17638.02</v>
      </c>
      <c r="H215" s="233">
        <v>289.99</v>
      </c>
      <c r="I215" s="228">
        <v>0</v>
      </c>
      <c r="J215" s="234">
        <v>6889.53</v>
      </c>
      <c r="K215" s="234">
        <v>343500</v>
      </c>
      <c r="L215" s="234">
        <v>284101.15999999997</v>
      </c>
      <c r="M215" s="234">
        <v>0</v>
      </c>
      <c r="N215" s="233">
        <v>19354.55</v>
      </c>
      <c r="O215" s="228">
        <v>54980</v>
      </c>
      <c r="P215" s="233">
        <v>50918</v>
      </c>
      <c r="Q215" s="228">
        <v>14980</v>
      </c>
      <c r="R215" s="234">
        <v>14915</v>
      </c>
      <c r="S215" s="233">
        <v>65</v>
      </c>
      <c r="T215" s="228">
        <v>10918</v>
      </c>
      <c r="U215" s="234">
        <v>10918</v>
      </c>
      <c r="V215" s="233">
        <v>0</v>
      </c>
      <c r="W215" s="228">
        <v>40000</v>
      </c>
      <c r="X215" s="233">
        <v>40000</v>
      </c>
      <c r="Y215" s="228">
        <v>3150</v>
      </c>
      <c r="Z215" s="233">
        <v>1064.4000000000001</v>
      </c>
      <c r="AA215" s="228">
        <v>0</v>
      </c>
      <c r="AB215" s="233">
        <v>0</v>
      </c>
      <c r="AC215" s="228">
        <v>5789</v>
      </c>
      <c r="AD215" s="233">
        <v>1848.76</v>
      </c>
      <c r="AE215" s="250"/>
      <c r="AF215" s="250"/>
      <c r="AG215" s="250"/>
      <c r="AH215" s="250"/>
      <c r="AI215" s="250"/>
      <c r="AJ215" s="250"/>
      <c r="AK215" s="250"/>
      <c r="AL215" s="250"/>
      <c r="AM215" s="250"/>
      <c r="AN215" s="250"/>
      <c r="AO215" s="250"/>
      <c r="AP215" s="250"/>
      <c r="AQ215" s="250"/>
      <c r="AR215" s="250"/>
      <c r="AS215" s="250"/>
      <c r="AT215" s="250"/>
      <c r="AU215" s="250"/>
      <c r="AV215" s="250"/>
      <c r="AW215" s="250"/>
      <c r="AX215" s="250"/>
    </row>
    <row r="216" spans="1:51">
      <c r="A216" s="493" t="s">
        <v>206</v>
      </c>
      <c r="B216" s="237">
        <v>1419133.02</v>
      </c>
      <c r="C216" s="238">
        <v>1236248</v>
      </c>
      <c r="D216" s="243">
        <v>1336655</v>
      </c>
      <c r="E216" s="238">
        <v>57870</v>
      </c>
      <c r="F216" s="243">
        <v>1163</v>
      </c>
      <c r="G216" s="238">
        <v>86050.02</v>
      </c>
      <c r="H216" s="243">
        <v>289.99</v>
      </c>
      <c r="I216" s="238">
        <v>6158.54</v>
      </c>
      <c r="J216" s="244">
        <v>9490.5300000000007</v>
      </c>
      <c r="K216" s="244">
        <v>960196.44</v>
      </c>
      <c r="L216" s="498">
        <v>916719.15999999992</v>
      </c>
      <c r="M216" s="244">
        <v>35343</v>
      </c>
      <c r="N216" s="243">
        <v>32854.550000000003</v>
      </c>
      <c r="O216" s="238">
        <v>79745</v>
      </c>
      <c r="P216" s="243">
        <v>72720</v>
      </c>
      <c r="Q216" s="238">
        <v>39745</v>
      </c>
      <c r="R216" s="244">
        <v>39680</v>
      </c>
      <c r="S216" s="243">
        <v>65</v>
      </c>
      <c r="T216" s="238">
        <v>32720</v>
      </c>
      <c r="U216" s="244">
        <v>32720</v>
      </c>
      <c r="V216" s="243">
        <v>0</v>
      </c>
      <c r="W216" s="238">
        <v>40000</v>
      </c>
      <c r="X216" s="243">
        <v>40000</v>
      </c>
      <c r="Y216" s="238">
        <v>3930</v>
      </c>
      <c r="Z216" s="243">
        <v>4373.3999999999996</v>
      </c>
      <c r="AA216" s="238">
        <v>0</v>
      </c>
      <c r="AB216" s="243">
        <v>0</v>
      </c>
      <c r="AC216" s="238">
        <v>13737</v>
      </c>
      <c r="AD216" s="243">
        <v>5384.62</v>
      </c>
      <c r="AE216" s="250"/>
      <c r="AF216" s="250"/>
      <c r="AG216" s="250"/>
      <c r="AH216" s="250"/>
      <c r="AI216" s="250"/>
      <c r="AJ216" s="250"/>
      <c r="AK216" s="250"/>
      <c r="AL216" s="250"/>
      <c r="AM216" s="250"/>
      <c r="AN216" s="250"/>
      <c r="AO216" s="250"/>
      <c r="AP216" s="250"/>
      <c r="AQ216" s="250"/>
      <c r="AR216" s="250"/>
      <c r="AS216" s="250"/>
      <c r="AT216" s="250"/>
      <c r="AU216" s="250"/>
      <c r="AV216" s="250"/>
      <c r="AW216" s="250"/>
      <c r="AX216" s="250"/>
    </row>
    <row r="217" spans="1:51">
      <c r="A217" s="499"/>
      <c r="B217" s="500"/>
      <c r="C217" s="501"/>
      <c r="D217" s="502"/>
      <c r="E217" s="501"/>
      <c r="F217" s="502"/>
      <c r="G217" s="501"/>
      <c r="H217" s="502"/>
      <c r="I217" s="501"/>
      <c r="J217" s="503"/>
      <c r="K217" s="503"/>
      <c r="L217" s="504"/>
      <c r="M217" s="503"/>
      <c r="N217" s="502"/>
      <c r="O217" s="501"/>
      <c r="P217" s="502"/>
      <c r="Q217" s="501"/>
      <c r="R217" s="503"/>
      <c r="S217" s="502"/>
      <c r="T217" s="501"/>
      <c r="U217" s="503"/>
      <c r="V217" s="502"/>
      <c r="W217" s="501"/>
      <c r="X217" s="502"/>
      <c r="Y217" s="501"/>
      <c r="Z217" s="502"/>
      <c r="AA217" s="501"/>
      <c r="AB217" s="502"/>
      <c r="AC217" s="501"/>
      <c r="AD217" s="502"/>
      <c r="AE217" s="250"/>
      <c r="AF217" s="250"/>
      <c r="AG217" s="250"/>
      <c r="AH217" s="250"/>
      <c r="AI217" s="250"/>
      <c r="AJ217" s="250"/>
      <c r="AK217" s="250"/>
      <c r="AL217" s="250"/>
      <c r="AM217" s="250"/>
      <c r="AN217" s="250"/>
      <c r="AO217" s="250"/>
      <c r="AP217" s="250"/>
      <c r="AQ217" s="250"/>
      <c r="AR217" s="250"/>
      <c r="AS217" s="250"/>
      <c r="AT217" s="250"/>
      <c r="AU217" s="250"/>
      <c r="AV217" s="250"/>
      <c r="AW217" s="250"/>
      <c r="AX217" s="250"/>
      <c r="AY217" s="250"/>
    </row>
    <row r="218" spans="1:51">
      <c r="A218" s="505" t="s">
        <v>207</v>
      </c>
      <c r="B218" s="319">
        <v>48350.5</v>
      </c>
      <c r="C218" s="228">
        <v>48868</v>
      </c>
      <c r="D218" s="229">
        <v>45729</v>
      </c>
      <c r="E218" s="230">
        <v>8200</v>
      </c>
      <c r="F218" s="233">
        <v>0</v>
      </c>
      <c r="G218" s="232">
        <v>8000</v>
      </c>
      <c r="H218" s="233">
        <v>0</v>
      </c>
      <c r="I218" s="228">
        <v>0</v>
      </c>
      <c r="J218" s="234">
        <v>0</v>
      </c>
      <c r="K218" s="234">
        <v>37633</v>
      </c>
      <c r="L218" s="234">
        <v>37259</v>
      </c>
      <c r="M218" s="234">
        <v>3035</v>
      </c>
      <c r="N218" s="233">
        <v>470</v>
      </c>
      <c r="O218" s="228">
        <v>1472</v>
      </c>
      <c r="P218" s="233">
        <v>2302</v>
      </c>
      <c r="Q218" s="230">
        <v>1472</v>
      </c>
      <c r="R218" s="232">
        <v>1472</v>
      </c>
      <c r="S218" s="229">
        <v>0</v>
      </c>
      <c r="T218" s="230">
        <v>2302</v>
      </c>
      <c r="U218" s="232">
        <v>2302</v>
      </c>
      <c r="V218" s="233">
        <v>0</v>
      </c>
      <c r="W218" s="230">
        <v>0</v>
      </c>
      <c r="X218" s="229">
        <v>0</v>
      </c>
      <c r="Y218" s="230">
        <v>227</v>
      </c>
      <c r="Z218" s="233">
        <v>319.5</v>
      </c>
      <c r="AA218" s="228">
        <v>0</v>
      </c>
      <c r="AB218" s="233">
        <v>0</v>
      </c>
      <c r="AC218" s="228">
        <v>0</v>
      </c>
      <c r="AD218" s="233">
        <v>0</v>
      </c>
      <c r="AE218" s="250"/>
      <c r="AF218" s="250"/>
      <c r="AG218" s="250"/>
      <c r="AH218" s="250"/>
      <c r="AI218" s="250"/>
      <c r="AJ218" s="250"/>
      <c r="AK218" s="250"/>
      <c r="AL218" s="250"/>
      <c r="AM218" s="250"/>
      <c r="AN218" s="250"/>
      <c r="AO218" s="250"/>
      <c r="AP218" s="250"/>
      <c r="AQ218" s="250"/>
      <c r="AR218" s="250"/>
      <c r="AS218" s="250"/>
      <c r="AT218" s="250"/>
      <c r="AU218" s="250"/>
      <c r="AV218" s="250"/>
      <c r="AW218" s="250"/>
      <c r="AX218" s="250"/>
      <c r="AY218" s="250"/>
    </row>
    <row r="219" spans="1:51">
      <c r="A219" s="505" t="s">
        <v>208</v>
      </c>
      <c r="B219" s="319">
        <v>54130.87</v>
      </c>
      <c r="C219" s="228">
        <v>60547.03</v>
      </c>
      <c r="D219" s="229">
        <v>52630.87</v>
      </c>
      <c r="E219" s="230">
        <v>2000</v>
      </c>
      <c r="F219" s="231">
        <v>0</v>
      </c>
      <c r="G219" s="232">
        <v>1000</v>
      </c>
      <c r="H219" s="233">
        <v>0</v>
      </c>
      <c r="I219" s="230">
        <v>60</v>
      </c>
      <c r="J219" s="234">
        <v>0</v>
      </c>
      <c r="K219" s="234">
        <v>35455.15</v>
      </c>
      <c r="L219" s="234">
        <v>38146.65</v>
      </c>
      <c r="M219" s="234">
        <v>0</v>
      </c>
      <c r="N219" s="233">
        <v>0</v>
      </c>
      <c r="O219" s="228">
        <v>3876</v>
      </c>
      <c r="P219" s="233">
        <v>1500</v>
      </c>
      <c r="Q219" s="230">
        <v>3876</v>
      </c>
      <c r="R219" s="232">
        <v>3876</v>
      </c>
      <c r="S219" s="229">
        <v>0</v>
      </c>
      <c r="T219" s="230">
        <v>1500</v>
      </c>
      <c r="U219" s="232">
        <v>1500</v>
      </c>
      <c r="V219" s="233">
        <v>0</v>
      </c>
      <c r="W219" s="230">
        <v>0</v>
      </c>
      <c r="X219" s="229">
        <v>0</v>
      </c>
      <c r="Y219" s="230">
        <v>0</v>
      </c>
      <c r="Z219" s="233">
        <v>0</v>
      </c>
      <c r="AA219" s="228">
        <v>0</v>
      </c>
      <c r="AB219" s="233">
        <v>0</v>
      </c>
      <c r="AC219" s="228">
        <v>0</v>
      </c>
      <c r="AD219" s="233">
        <v>0</v>
      </c>
      <c r="AE219" s="250"/>
      <c r="AF219" s="250"/>
      <c r="AG219" s="250"/>
      <c r="AH219" s="250"/>
      <c r="AI219" s="250"/>
      <c r="AJ219" s="250"/>
      <c r="AK219" s="250"/>
      <c r="AL219" s="250"/>
      <c r="AM219" s="250"/>
      <c r="AN219" s="250"/>
      <c r="AO219" s="250"/>
      <c r="AP219" s="250"/>
      <c r="AQ219" s="250"/>
      <c r="AR219" s="250"/>
      <c r="AS219" s="250"/>
      <c r="AT219" s="250"/>
      <c r="AU219" s="250"/>
      <c r="AV219" s="250"/>
      <c r="AW219" s="250"/>
      <c r="AX219" s="250"/>
      <c r="AY219" s="250"/>
    </row>
    <row r="220" spans="1:51">
      <c r="A220" s="505" t="s">
        <v>209</v>
      </c>
      <c r="B220" s="319">
        <v>122133</v>
      </c>
      <c r="C220" s="228">
        <v>106000</v>
      </c>
      <c r="D220" s="229">
        <v>108000</v>
      </c>
      <c r="E220" s="230">
        <v>5000</v>
      </c>
      <c r="F220" s="231">
        <v>0</v>
      </c>
      <c r="G220" s="232">
        <v>5000</v>
      </c>
      <c r="H220" s="233">
        <v>0</v>
      </c>
      <c r="I220" s="230">
        <v>0</v>
      </c>
      <c r="J220" s="234">
        <v>0</v>
      </c>
      <c r="K220" s="234">
        <v>92898</v>
      </c>
      <c r="L220" s="234">
        <v>97555</v>
      </c>
      <c r="M220" s="234">
        <v>0</v>
      </c>
      <c r="N220" s="233">
        <v>0</v>
      </c>
      <c r="O220" s="228">
        <v>2366</v>
      </c>
      <c r="P220" s="233">
        <v>3180</v>
      </c>
      <c r="Q220" s="230">
        <v>2366</v>
      </c>
      <c r="R220" s="232">
        <v>2366</v>
      </c>
      <c r="S220" s="229">
        <v>0</v>
      </c>
      <c r="T220" s="230">
        <v>3180</v>
      </c>
      <c r="U220" s="232">
        <v>3180</v>
      </c>
      <c r="V220" s="233">
        <v>0</v>
      </c>
      <c r="W220" s="230">
        <v>0</v>
      </c>
      <c r="X220" s="229">
        <v>0</v>
      </c>
      <c r="Y220" s="230">
        <v>292</v>
      </c>
      <c r="Z220" s="231">
        <v>1003</v>
      </c>
      <c r="AA220" s="228">
        <v>0</v>
      </c>
      <c r="AB220" s="233">
        <v>0</v>
      </c>
      <c r="AC220" s="228">
        <v>6500</v>
      </c>
      <c r="AD220" s="233">
        <v>9950</v>
      </c>
      <c r="AE220" s="250"/>
      <c r="AF220" s="250"/>
      <c r="AG220" s="250"/>
      <c r="AH220" s="250"/>
      <c r="AI220" s="250"/>
      <c r="AJ220" s="250"/>
      <c r="AK220" s="250"/>
      <c r="AL220" s="250"/>
      <c r="AM220" s="250"/>
      <c r="AN220" s="250"/>
      <c r="AO220" s="250"/>
      <c r="AP220" s="250"/>
      <c r="AQ220" s="250"/>
      <c r="AR220" s="250"/>
      <c r="AS220" s="250"/>
      <c r="AT220" s="250"/>
      <c r="AU220" s="250"/>
      <c r="AV220" s="250"/>
      <c r="AW220" s="250"/>
      <c r="AX220" s="250"/>
      <c r="AY220" s="250"/>
    </row>
    <row r="221" spans="1:51">
      <c r="A221" s="506" t="s">
        <v>210</v>
      </c>
      <c r="B221" s="507">
        <v>45987</v>
      </c>
      <c r="C221" s="508">
        <v>45774</v>
      </c>
      <c r="D221" s="509">
        <v>45394</v>
      </c>
      <c r="E221" s="508">
        <v>4904</v>
      </c>
      <c r="F221" s="510">
        <v>0</v>
      </c>
      <c r="G221" s="511">
        <v>5922</v>
      </c>
      <c r="H221" s="509">
        <v>0</v>
      </c>
      <c r="I221" s="508">
        <v>0</v>
      </c>
      <c r="J221" s="512">
        <v>0</v>
      </c>
      <c r="K221" s="512">
        <v>31522</v>
      </c>
      <c r="L221" s="512">
        <v>32858</v>
      </c>
      <c r="M221" s="512">
        <v>0</v>
      </c>
      <c r="N221" s="509">
        <v>1361</v>
      </c>
      <c r="O221" s="508">
        <v>0</v>
      </c>
      <c r="P221" s="509">
        <v>0</v>
      </c>
      <c r="Q221" s="508">
        <v>0</v>
      </c>
      <c r="R221" s="510">
        <v>0</v>
      </c>
      <c r="S221" s="509">
        <v>0</v>
      </c>
      <c r="T221" s="508">
        <v>0</v>
      </c>
      <c r="U221" s="510">
        <v>0</v>
      </c>
      <c r="V221" s="509">
        <v>0</v>
      </c>
      <c r="W221" s="508">
        <v>0</v>
      </c>
      <c r="X221" s="509">
        <v>0</v>
      </c>
      <c r="Y221" s="508">
        <v>0</v>
      </c>
      <c r="Z221" s="509">
        <v>0</v>
      </c>
      <c r="AA221" s="508">
        <v>0</v>
      </c>
      <c r="AB221" s="509">
        <v>0</v>
      </c>
      <c r="AC221" s="508">
        <v>1083</v>
      </c>
      <c r="AD221" s="513">
        <v>593</v>
      </c>
      <c r="AE221" s="250"/>
      <c r="AF221" s="250"/>
      <c r="AG221" s="250"/>
      <c r="AH221" s="250"/>
      <c r="AI221" s="250"/>
      <c r="AJ221" s="250"/>
      <c r="AK221" s="250"/>
      <c r="AL221" s="250"/>
      <c r="AM221" s="250"/>
      <c r="AN221" s="250"/>
      <c r="AO221" s="250"/>
      <c r="AP221" s="250"/>
      <c r="AQ221" s="250"/>
      <c r="AR221" s="250"/>
      <c r="AS221" s="250"/>
      <c r="AT221" s="250"/>
      <c r="AU221" s="250"/>
      <c r="AV221" s="250"/>
      <c r="AW221" s="250"/>
      <c r="AX221" s="250"/>
      <c r="AY221" s="250"/>
    </row>
    <row r="222" spans="1:51">
      <c r="A222" s="505" t="s">
        <v>211</v>
      </c>
      <c r="B222" s="319">
        <v>358949.2</v>
      </c>
      <c r="C222" s="228">
        <v>335000</v>
      </c>
      <c r="D222" s="229">
        <v>335000</v>
      </c>
      <c r="E222" s="230">
        <v>28318</v>
      </c>
      <c r="F222" s="231">
        <v>0</v>
      </c>
      <c r="G222" s="232">
        <v>20789.62</v>
      </c>
      <c r="H222" s="233">
        <v>0</v>
      </c>
      <c r="I222" s="230">
        <v>2306</v>
      </c>
      <c r="J222" s="234">
        <v>0</v>
      </c>
      <c r="K222" s="234">
        <v>210435.63</v>
      </c>
      <c r="L222" s="234">
        <v>225001.15</v>
      </c>
      <c r="M222" s="234">
        <v>4060</v>
      </c>
      <c r="N222" s="233">
        <v>6408.25</v>
      </c>
      <c r="O222" s="228">
        <v>7693</v>
      </c>
      <c r="P222" s="233">
        <v>10182</v>
      </c>
      <c r="Q222" s="230">
        <v>7693</v>
      </c>
      <c r="R222" s="232">
        <v>7693</v>
      </c>
      <c r="S222" s="229">
        <v>0</v>
      </c>
      <c r="T222" s="230">
        <v>10182</v>
      </c>
      <c r="U222" s="232">
        <v>10182</v>
      </c>
      <c r="V222" s="233">
        <v>0</v>
      </c>
      <c r="W222" s="230">
        <v>0</v>
      </c>
      <c r="X222" s="229">
        <v>0</v>
      </c>
      <c r="Y222" s="230">
        <v>14525</v>
      </c>
      <c r="Z222" s="231">
        <v>13767.2</v>
      </c>
      <c r="AA222" s="228">
        <v>0</v>
      </c>
      <c r="AB222" s="233">
        <v>0</v>
      </c>
      <c r="AC222" s="228">
        <v>0</v>
      </c>
      <c r="AD222" s="233">
        <v>0</v>
      </c>
      <c r="AE222" s="250"/>
      <c r="AF222" s="250"/>
      <c r="AG222" s="250"/>
      <c r="AH222" s="250"/>
      <c r="AI222" s="250"/>
      <c r="AJ222" s="250"/>
      <c r="AK222" s="250"/>
      <c r="AL222" s="250"/>
      <c r="AM222" s="250"/>
      <c r="AN222" s="250"/>
      <c r="AO222" s="250"/>
      <c r="AP222" s="250"/>
      <c r="AQ222" s="250"/>
      <c r="AR222" s="250"/>
      <c r="AS222" s="250"/>
      <c r="AT222" s="250"/>
      <c r="AU222" s="250"/>
      <c r="AV222" s="250"/>
      <c r="AW222" s="250"/>
      <c r="AX222" s="250"/>
      <c r="AY222" s="250"/>
    </row>
    <row r="223" spans="1:51">
      <c r="A223" s="505" t="s">
        <v>212</v>
      </c>
      <c r="B223" s="514">
        <v>461631</v>
      </c>
      <c r="C223" s="515">
        <v>448565</v>
      </c>
      <c r="D223" s="516">
        <v>450965</v>
      </c>
      <c r="E223" s="517">
        <v>21762</v>
      </c>
      <c r="F223" s="518">
        <v>0</v>
      </c>
      <c r="G223" s="519">
        <v>16904</v>
      </c>
      <c r="H223" s="520">
        <v>25.48</v>
      </c>
      <c r="I223" s="517">
        <v>0</v>
      </c>
      <c r="J223" s="521">
        <v>0</v>
      </c>
      <c r="K223" s="521">
        <v>349943</v>
      </c>
      <c r="L223" s="521">
        <v>340606</v>
      </c>
      <c r="M223" s="521">
        <v>442.8</v>
      </c>
      <c r="N223" s="520">
        <v>0</v>
      </c>
      <c r="O223" s="515">
        <v>6851</v>
      </c>
      <c r="P223" s="520">
        <v>9268</v>
      </c>
      <c r="Q223" s="517">
        <v>6851</v>
      </c>
      <c r="R223" s="519">
        <v>6851</v>
      </c>
      <c r="S223" s="516">
        <v>0</v>
      </c>
      <c r="T223" s="517">
        <v>9268</v>
      </c>
      <c r="U223" s="519">
        <v>9268</v>
      </c>
      <c r="V223" s="520">
        <v>0</v>
      </c>
      <c r="W223" s="517">
        <v>0</v>
      </c>
      <c r="X223" s="516">
        <v>0</v>
      </c>
      <c r="Y223" s="517">
        <v>0</v>
      </c>
      <c r="Z223" s="518">
        <v>0</v>
      </c>
      <c r="AA223" s="515">
        <v>0</v>
      </c>
      <c r="AB223" s="520">
        <v>0</v>
      </c>
      <c r="AC223" s="515">
        <v>840</v>
      </c>
      <c r="AD223" s="520">
        <v>1398</v>
      </c>
      <c r="AE223" s="250"/>
      <c r="AF223" s="250"/>
      <c r="AG223" s="250"/>
      <c r="AH223" s="250"/>
      <c r="AI223" s="250"/>
      <c r="AJ223" s="250"/>
      <c r="AK223" s="250"/>
      <c r="AL223" s="250"/>
      <c r="AM223" s="250"/>
      <c r="AN223" s="250"/>
      <c r="AO223" s="250"/>
      <c r="AP223" s="250"/>
      <c r="AQ223" s="250"/>
      <c r="AR223" s="250"/>
      <c r="AS223" s="250"/>
      <c r="AT223" s="250"/>
      <c r="AU223" s="250"/>
      <c r="AV223" s="250"/>
      <c r="AW223" s="250"/>
      <c r="AX223" s="250"/>
      <c r="AY223" s="250"/>
    </row>
    <row r="224" spans="1:51">
      <c r="A224" s="522" t="s">
        <v>213</v>
      </c>
      <c r="B224" s="319">
        <f>D224+P224</f>
        <v>57569</v>
      </c>
      <c r="C224" s="228">
        <v>57000</v>
      </c>
      <c r="D224" s="233">
        <v>56000</v>
      </c>
      <c r="E224" s="301">
        <v>3500</v>
      </c>
      <c r="F224" s="231">
        <v>0</v>
      </c>
      <c r="G224" s="232">
        <v>2239</v>
      </c>
      <c r="H224" s="233">
        <v>0</v>
      </c>
      <c r="I224" s="230">
        <v>0</v>
      </c>
      <c r="J224" s="234">
        <v>0</v>
      </c>
      <c r="K224" s="303">
        <v>32500</v>
      </c>
      <c r="L224" s="234">
        <v>35960</v>
      </c>
      <c r="M224" s="303">
        <v>1472</v>
      </c>
      <c r="N224" s="233">
        <v>13600</v>
      </c>
      <c r="O224" s="303">
        <v>1039</v>
      </c>
      <c r="P224" s="233">
        <v>1569</v>
      </c>
      <c r="Q224" s="523">
        <v>1039</v>
      </c>
      <c r="R224" s="524">
        <v>1039</v>
      </c>
      <c r="S224" s="229">
        <v>0</v>
      </c>
      <c r="T224" s="230">
        <v>1569</v>
      </c>
      <c r="U224" s="232">
        <v>1569</v>
      </c>
      <c r="V224" s="233">
        <v>0</v>
      </c>
      <c r="W224" s="230">
        <v>0</v>
      </c>
      <c r="X224" s="229">
        <v>0</v>
      </c>
      <c r="Y224" s="230">
        <v>0</v>
      </c>
      <c r="Z224" s="231">
        <v>0</v>
      </c>
      <c r="AA224" s="228">
        <v>0</v>
      </c>
      <c r="AB224" s="233">
        <v>0</v>
      </c>
      <c r="AC224" s="228">
        <v>0</v>
      </c>
      <c r="AD224" s="233">
        <v>0</v>
      </c>
      <c r="AE224" s="250"/>
      <c r="AF224" s="250"/>
      <c r="AG224" s="250"/>
      <c r="AH224" s="250"/>
      <c r="AI224" s="250"/>
      <c r="AJ224" s="250"/>
      <c r="AK224" s="250"/>
      <c r="AL224" s="250"/>
      <c r="AM224" s="250"/>
      <c r="AN224" s="250"/>
      <c r="AO224" s="250"/>
      <c r="AP224" s="250"/>
      <c r="AQ224" s="250"/>
      <c r="AR224" s="250"/>
      <c r="AS224" s="250"/>
      <c r="AT224" s="250"/>
      <c r="AU224" s="250"/>
      <c r="AV224" s="250"/>
      <c r="AW224" s="250"/>
      <c r="AX224" s="250"/>
      <c r="AY224" s="250"/>
    </row>
    <row r="225" spans="1:51">
      <c r="A225" s="525" t="s">
        <v>360</v>
      </c>
      <c r="B225" s="326">
        <f t="shared" ref="B225:AD225" si="10">SUM(B218:B224)</f>
        <v>1148750.57</v>
      </c>
      <c r="C225" s="526">
        <f t="shared" si="10"/>
        <v>1101754.03</v>
      </c>
      <c r="D225" s="328">
        <f t="shared" si="10"/>
        <v>1093718.8700000001</v>
      </c>
      <c r="E225" s="526">
        <f t="shared" si="10"/>
        <v>73684</v>
      </c>
      <c r="F225" s="328">
        <f t="shared" si="10"/>
        <v>0</v>
      </c>
      <c r="G225" s="526">
        <f t="shared" si="10"/>
        <v>59854.619999999995</v>
      </c>
      <c r="H225" s="328">
        <f t="shared" si="10"/>
        <v>25.48</v>
      </c>
      <c r="I225" s="526">
        <f t="shared" si="10"/>
        <v>2366</v>
      </c>
      <c r="J225" s="329">
        <f t="shared" si="10"/>
        <v>0</v>
      </c>
      <c r="K225" s="526">
        <f t="shared" si="10"/>
        <v>790386.78</v>
      </c>
      <c r="L225" s="329">
        <f t="shared" si="10"/>
        <v>807385.8</v>
      </c>
      <c r="M225" s="526">
        <f t="shared" si="10"/>
        <v>9009.7999999999993</v>
      </c>
      <c r="N225" s="328">
        <f t="shared" si="10"/>
        <v>21839.25</v>
      </c>
      <c r="O225" s="526">
        <f t="shared" si="10"/>
        <v>23297</v>
      </c>
      <c r="P225" s="328">
        <f t="shared" si="10"/>
        <v>28001</v>
      </c>
      <c r="Q225" s="526">
        <f t="shared" si="10"/>
        <v>23297</v>
      </c>
      <c r="R225" s="329">
        <f t="shared" si="10"/>
        <v>23297</v>
      </c>
      <c r="S225" s="328">
        <f t="shared" si="10"/>
        <v>0</v>
      </c>
      <c r="T225" s="327">
        <f t="shared" si="10"/>
        <v>28001</v>
      </c>
      <c r="U225" s="526">
        <f t="shared" si="10"/>
        <v>28001</v>
      </c>
      <c r="V225" s="328">
        <f t="shared" si="10"/>
        <v>0</v>
      </c>
      <c r="W225" s="526">
        <f t="shared" si="10"/>
        <v>0</v>
      </c>
      <c r="X225" s="328">
        <f t="shared" si="10"/>
        <v>0</v>
      </c>
      <c r="Y225" s="526">
        <f t="shared" si="10"/>
        <v>15044</v>
      </c>
      <c r="Z225" s="328">
        <f t="shared" si="10"/>
        <v>15089.7</v>
      </c>
      <c r="AA225" s="526">
        <f t="shared" si="10"/>
        <v>0</v>
      </c>
      <c r="AB225" s="328">
        <f t="shared" si="10"/>
        <v>0</v>
      </c>
      <c r="AC225" s="526">
        <f t="shared" si="10"/>
        <v>8423</v>
      </c>
      <c r="AD225" s="328">
        <f t="shared" si="10"/>
        <v>11941</v>
      </c>
      <c r="AE225" s="250"/>
      <c r="AF225" s="250"/>
      <c r="AG225" s="250"/>
      <c r="AH225" s="250"/>
      <c r="AI225" s="250"/>
      <c r="AJ225" s="250"/>
      <c r="AK225" s="250"/>
      <c r="AL225" s="250"/>
      <c r="AM225" s="250"/>
      <c r="AN225" s="250"/>
      <c r="AO225" s="250"/>
      <c r="AP225" s="250"/>
      <c r="AQ225" s="250"/>
      <c r="AR225" s="250"/>
      <c r="AS225" s="250"/>
      <c r="AT225" s="250"/>
      <c r="AU225" s="250"/>
      <c r="AV225" s="250"/>
      <c r="AW225" s="250"/>
      <c r="AX225" s="250"/>
      <c r="AY225" s="250"/>
    </row>
    <row r="226" spans="1:51">
      <c r="A226" s="484"/>
      <c r="B226" s="485"/>
      <c r="C226" s="486"/>
      <c r="D226" s="487"/>
      <c r="E226" s="486"/>
      <c r="F226" s="487"/>
      <c r="G226" s="486"/>
      <c r="H226" s="487"/>
      <c r="I226" s="486"/>
      <c r="J226" s="488"/>
      <c r="K226" s="488"/>
      <c r="L226" s="488"/>
      <c r="M226" s="488"/>
      <c r="N226" s="487"/>
      <c r="O226" s="486"/>
      <c r="P226" s="487"/>
      <c r="Q226" s="486"/>
      <c r="R226" s="488"/>
      <c r="S226" s="487"/>
      <c r="T226" s="486"/>
      <c r="U226" s="488"/>
      <c r="V226" s="487"/>
      <c r="W226" s="486"/>
      <c r="X226" s="487"/>
      <c r="Y226" s="486"/>
      <c r="Z226" s="487"/>
      <c r="AA226" s="486"/>
      <c r="AB226" s="487"/>
      <c r="AC226" s="486"/>
      <c r="AD226" s="487"/>
      <c r="AE226" s="250"/>
      <c r="AF226" s="250"/>
      <c r="AG226" s="250"/>
      <c r="AH226" s="250"/>
      <c r="AI226" s="250"/>
      <c r="AJ226" s="250"/>
      <c r="AK226" s="250"/>
      <c r="AL226" s="250"/>
      <c r="AM226" s="250"/>
      <c r="AN226" s="250"/>
      <c r="AO226" s="250"/>
      <c r="AP226" s="250"/>
      <c r="AQ226" s="250"/>
      <c r="AR226" s="250"/>
      <c r="AS226" s="250"/>
      <c r="AT226" s="250"/>
      <c r="AU226" s="250"/>
      <c r="AV226" s="250"/>
      <c r="AW226" s="250"/>
      <c r="AX226" s="250"/>
      <c r="AY226" s="250"/>
    </row>
    <row r="227" spans="1:51">
      <c r="A227" s="413" t="s">
        <v>215</v>
      </c>
      <c r="B227" s="227">
        <v>136895</v>
      </c>
      <c r="C227" s="228">
        <v>131000</v>
      </c>
      <c r="D227" s="229">
        <v>133626</v>
      </c>
      <c r="E227" s="230">
        <v>7332</v>
      </c>
      <c r="F227" s="231">
        <v>0</v>
      </c>
      <c r="G227" s="232">
        <v>8255</v>
      </c>
      <c r="H227" s="233">
        <v>0</v>
      </c>
      <c r="I227" s="230">
        <v>1144</v>
      </c>
      <c r="J227" s="234">
        <v>525</v>
      </c>
      <c r="K227" s="234">
        <v>87446</v>
      </c>
      <c r="L227" s="234">
        <v>81288</v>
      </c>
      <c r="M227" s="234">
        <v>144</v>
      </c>
      <c r="N227" s="233">
        <v>0</v>
      </c>
      <c r="O227" s="228">
        <v>2297</v>
      </c>
      <c r="P227" s="233">
        <v>3185</v>
      </c>
      <c r="Q227" s="230">
        <v>2297</v>
      </c>
      <c r="R227" s="232">
        <v>2297</v>
      </c>
      <c r="S227" s="229">
        <v>0</v>
      </c>
      <c r="T227" s="230">
        <v>3185</v>
      </c>
      <c r="U227" s="232">
        <v>3185</v>
      </c>
      <c r="V227" s="233">
        <v>0</v>
      </c>
      <c r="W227" s="230">
        <v>0</v>
      </c>
      <c r="X227" s="229">
        <v>0</v>
      </c>
      <c r="Y227" s="230">
        <v>216</v>
      </c>
      <c r="Z227" s="231">
        <v>84</v>
      </c>
      <c r="AA227" s="228">
        <v>0</v>
      </c>
      <c r="AB227" s="233">
        <v>0</v>
      </c>
      <c r="AC227" s="228">
        <v>0</v>
      </c>
      <c r="AD227" s="233">
        <v>0</v>
      </c>
      <c r="AE227" s="250"/>
      <c r="AF227" s="250"/>
      <c r="AG227" s="250"/>
      <c r="AH227" s="250"/>
      <c r="AI227" s="250"/>
      <c r="AJ227" s="250"/>
      <c r="AK227" s="250"/>
      <c r="AL227" s="250"/>
      <c r="AM227" s="250"/>
      <c r="AN227" s="250"/>
      <c r="AO227" s="250"/>
      <c r="AP227" s="250"/>
      <c r="AQ227" s="250"/>
      <c r="AR227" s="250"/>
      <c r="AS227" s="250"/>
      <c r="AT227" s="250"/>
      <c r="AU227" s="250"/>
      <c r="AV227" s="250"/>
      <c r="AW227" s="250"/>
      <c r="AX227" s="250"/>
      <c r="AY227" s="250"/>
    </row>
    <row r="228" spans="1:51">
      <c r="A228" s="413" t="s">
        <v>216</v>
      </c>
      <c r="B228" s="227">
        <v>54614.8</v>
      </c>
      <c r="C228" s="228">
        <v>58000</v>
      </c>
      <c r="D228" s="229">
        <v>52917.26</v>
      </c>
      <c r="E228" s="230">
        <v>4200</v>
      </c>
      <c r="F228" s="231">
        <v>0</v>
      </c>
      <c r="G228" s="232">
        <v>5000</v>
      </c>
      <c r="H228" s="233">
        <v>0</v>
      </c>
      <c r="I228" s="230">
        <v>3371</v>
      </c>
      <c r="J228" s="234">
        <v>1505</v>
      </c>
      <c r="K228" s="234">
        <v>37044</v>
      </c>
      <c r="L228" s="234">
        <v>41604</v>
      </c>
      <c r="M228" s="234">
        <v>0</v>
      </c>
      <c r="N228" s="233">
        <v>0</v>
      </c>
      <c r="O228" s="228">
        <v>1070</v>
      </c>
      <c r="P228" s="233">
        <v>1500</v>
      </c>
      <c r="Q228" s="230">
        <v>1070</v>
      </c>
      <c r="R228" s="232">
        <v>1070</v>
      </c>
      <c r="S228" s="229">
        <v>0</v>
      </c>
      <c r="T228" s="230">
        <v>1500</v>
      </c>
      <c r="U228" s="232">
        <v>1500</v>
      </c>
      <c r="V228" s="233">
        <v>0</v>
      </c>
      <c r="W228" s="230">
        <v>0</v>
      </c>
      <c r="X228" s="229">
        <v>0</v>
      </c>
      <c r="Y228" s="230">
        <v>0</v>
      </c>
      <c r="Z228" s="231">
        <v>197.6</v>
      </c>
      <c r="AA228" s="228">
        <v>0</v>
      </c>
      <c r="AB228" s="233">
        <v>0</v>
      </c>
      <c r="AC228" s="228">
        <v>110</v>
      </c>
      <c r="AD228" s="233">
        <v>0</v>
      </c>
      <c r="AE228" s="250"/>
      <c r="AF228" s="250"/>
      <c r="AG228" s="250"/>
      <c r="AH228" s="250"/>
      <c r="AI228" s="250"/>
      <c r="AJ228" s="250"/>
      <c r="AK228" s="250"/>
      <c r="AL228" s="250"/>
      <c r="AM228" s="250"/>
      <c r="AN228" s="250"/>
      <c r="AO228" s="250"/>
      <c r="AP228" s="250"/>
      <c r="AQ228" s="250"/>
      <c r="AR228" s="250"/>
      <c r="AS228" s="250"/>
      <c r="AT228" s="250"/>
      <c r="AU228" s="250"/>
      <c r="AV228" s="250"/>
      <c r="AW228" s="250"/>
      <c r="AX228" s="250"/>
      <c r="AY228" s="250"/>
    </row>
    <row r="229" spans="1:51">
      <c r="A229" s="413" t="s">
        <v>217</v>
      </c>
      <c r="B229" s="227">
        <v>178576</v>
      </c>
      <c r="C229" s="228">
        <v>145000</v>
      </c>
      <c r="D229" s="229">
        <v>165000</v>
      </c>
      <c r="E229" s="230">
        <v>10240</v>
      </c>
      <c r="F229" s="231">
        <v>0</v>
      </c>
      <c r="G229" s="232">
        <v>10530</v>
      </c>
      <c r="H229" s="233">
        <v>0</v>
      </c>
      <c r="I229" s="230">
        <v>569</v>
      </c>
      <c r="J229" s="234">
        <v>9609</v>
      </c>
      <c r="K229" s="234">
        <v>95000</v>
      </c>
      <c r="L229" s="234">
        <v>98300</v>
      </c>
      <c r="M229" s="234">
        <v>156</v>
      </c>
      <c r="N229" s="233">
        <v>158</v>
      </c>
      <c r="O229" s="228">
        <v>3859</v>
      </c>
      <c r="P229" s="233">
        <v>5050</v>
      </c>
      <c r="Q229" s="230">
        <v>3859</v>
      </c>
      <c r="R229" s="232">
        <v>3859</v>
      </c>
      <c r="S229" s="229">
        <v>0</v>
      </c>
      <c r="T229" s="230">
        <v>5050</v>
      </c>
      <c r="U229" s="232">
        <v>5050</v>
      </c>
      <c r="V229" s="233">
        <v>0</v>
      </c>
      <c r="W229" s="230">
        <v>0</v>
      </c>
      <c r="X229" s="229">
        <v>0</v>
      </c>
      <c r="Y229" s="230">
        <v>0</v>
      </c>
      <c r="Z229" s="231">
        <v>0</v>
      </c>
      <c r="AA229" s="228">
        <v>0</v>
      </c>
      <c r="AB229" s="233">
        <v>8526</v>
      </c>
      <c r="AC229" s="228">
        <v>0</v>
      </c>
      <c r="AD229" s="233">
        <v>0</v>
      </c>
      <c r="AE229" s="250"/>
      <c r="AF229" s="250"/>
      <c r="AG229" s="250"/>
      <c r="AH229" s="250"/>
      <c r="AI229" s="250"/>
      <c r="AJ229" s="250"/>
      <c r="AK229" s="250"/>
      <c r="AL229" s="250"/>
      <c r="AM229" s="250"/>
      <c r="AN229" s="250"/>
      <c r="AO229" s="250"/>
      <c r="AP229" s="250"/>
      <c r="AQ229" s="250"/>
      <c r="AR229" s="250"/>
      <c r="AS229" s="250"/>
      <c r="AT229" s="250"/>
      <c r="AU229" s="250"/>
      <c r="AV229" s="250"/>
      <c r="AW229" s="250"/>
      <c r="AX229" s="250"/>
      <c r="AY229" s="250"/>
    </row>
    <row r="230" spans="1:51">
      <c r="A230" s="413" t="s">
        <v>218</v>
      </c>
      <c r="B230" s="227">
        <v>326760.40000000002</v>
      </c>
      <c r="C230" s="228">
        <v>300000</v>
      </c>
      <c r="D230" s="229">
        <v>312000</v>
      </c>
      <c r="E230" s="230">
        <v>25002.799999999999</v>
      </c>
      <c r="F230" s="231">
        <v>0</v>
      </c>
      <c r="G230" s="232">
        <v>25041.9</v>
      </c>
      <c r="H230" s="233">
        <v>0</v>
      </c>
      <c r="I230" s="230">
        <v>21000</v>
      </c>
      <c r="J230" s="234">
        <v>8650</v>
      </c>
      <c r="K230" s="234">
        <v>173129</v>
      </c>
      <c r="L230" s="234">
        <v>173950</v>
      </c>
      <c r="M230" s="234">
        <v>0</v>
      </c>
      <c r="N230" s="233">
        <v>1840</v>
      </c>
      <c r="O230" s="228">
        <v>4210</v>
      </c>
      <c r="P230" s="233">
        <v>8679</v>
      </c>
      <c r="Q230" s="230">
        <v>4210</v>
      </c>
      <c r="R230" s="232">
        <v>4210</v>
      </c>
      <c r="S230" s="229">
        <v>0</v>
      </c>
      <c r="T230" s="230">
        <v>8679</v>
      </c>
      <c r="U230" s="232">
        <v>8679</v>
      </c>
      <c r="V230" s="233">
        <v>0</v>
      </c>
      <c r="W230" s="230">
        <v>0</v>
      </c>
      <c r="X230" s="229">
        <v>0</v>
      </c>
      <c r="Y230" s="230">
        <v>16686</v>
      </c>
      <c r="Z230" s="231">
        <v>0</v>
      </c>
      <c r="AA230" s="228">
        <v>16686</v>
      </c>
      <c r="AB230" s="233">
        <v>6081.4</v>
      </c>
      <c r="AC230" s="228">
        <v>0</v>
      </c>
      <c r="AD230" s="233">
        <v>0</v>
      </c>
      <c r="AE230" s="250"/>
      <c r="AF230" s="250"/>
      <c r="AG230" s="250"/>
      <c r="AH230" s="250"/>
      <c r="AI230" s="250"/>
      <c r="AJ230" s="250"/>
      <c r="AK230" s="250"/>
      <c r="AL230" s="250"/>
      <c r="AM230" s="250"/>
      <c r="AN230" s="250"/>
      <c r="AO230" s="250"/>
      <c r="AP230" s="250"/>
      <c r="AQ230" s="250"/>
      <c r="AR230" s="250"/>
      <c r="AS230" s="250"/>
      <c r="AT230" s="250"/>
      <c r="AU230" s="250"/>
      <c r="AV230" s="250"/>
      <c r="AW230" s="250"/>
      <c r="AX230" s="250"/>
      <c r="AY230" s="250"/>
    </row>
    <row r="231" spans="1:51">
      <c r="A231" s="413" t="s">
        <v>362</v>
      </c>
      <c r="B231" s="227">
        <v>998318.2</v>
      </c>
      <c r="C231" s="228">
        <v>895000</v>
      </c>
      <c r="D231" s="229">
        <v>900000</v>
      </c>
      <c r="E231" s="230">
        <v>80225</v>
      </c>
      <c r="F231" s="231">
        <v>301</v>
      </c>
      <c r="G231" s="232">
        <v>86013</v>
      </c>
      <c r="H231" s="233">
        <v>3987</v>
      </c>
      <c r="I231" s="230">
        <v>23490</v>
      </c>
      <c r="J231" s="234">
        <v>13226.2</v>
      </c>
      <c r="K231" s="234">
        <v>650032</v>
      </c>
      <c r="L231" s="234">
        <v>627902</v>
      </c>
      <c r="M231" s="234">
        <v>16368</v>
      </c>
      <c r="N231" s="233">
        <v>5049.72</v>
      </c>
      <c r="O231" s="228">
        <v>7340</v>
      </c>
      <c r="P231" s="233">
        <v>79319</v>
      </c>
      <c r="Q231" s="230">
        <v>23401</v>
      </c>
      <c r="R231" s="232">
        <v>23401</v>
      </c>
      <c r="S231" s="229">
        <v>0</v>
      </c>
      <c r="T231" s="230">
        <v>29319</v>
      </c>
      <c r="U231" s="232">
        <v>29319</v>
      </c>
      <c r="V231" s="233">
        <v>0</v>
      </c>
      <c r="W231" s="230">
        <v>50000</v>
      </c>
      <c r="X231" s="229">
        <v>50000</v>
      </c>
      <c r="Y231" s="230">
        <v>15341</v>
      </c>
      <c r="Z231" s="231">
        <v>18999.189999999999</v>
      </c>
      <c r="AA231" s="228">
        <v>0</v>
      </c>
      <c r="AB231" s="233">
        <v>0</v>
      </c>
      <c r="AC231" s="228">
        <v>0</v>
      </c>
      <c r="AD231" s="233">
        <v>0</v>
      </c>
      <c r="AE231" s="250"/>
      <c r="AF231" s="250"/>
      <c r="AG231" s="250"/>
      <c r="AH231" s="250"/>
      <c r="AI231" s="250"/>
      <c r="AJ231" s="250"/>
      <c r="AK231" s="250"/>
      <c r="AL231" s="250"/>
      <c r="AM231" s="250"/>
      <c r="AN231" s="250"/>
      <c r="AO231" s="250"/>
      <c r="AP231" s="250"/>
      <c r="AQ231" s="250"/>
      <c r="AR231" s="250"/>
      <c r="AS231" s="250"/>
      <c r="AT231" s="250"/>
      <c r="AU231" s="250"/>
      <c r="AV231" s="250"/>
      <c r="AW231" s="250"/>
      <c r="AX231" s="250"/>
      <c r="AY231" s="250"/>
    </row>
    <row r="232" spans="1:51">
      <c r="A232" s="525" t="s">
        <v>220</v>
      </c>
      <c r="B232" s="237">
        <v>1695164.4</v>
      </c>
      <c r="C232" s="238">
        <v>1529000</v>
      </c>
      <c r="D232" s="239">
        <v>1563543.2</v>
      </c>
      <c r="E232" s="240">
        <v>126999</v>
      </c>
      <c r="F232" s="241">
        <v>301</v>
      </c>
      <c r="G232" s="242">
        <v>134839.9</v>
      </c>
      <c r="H232" s="243">
        <v>3987</v>
      </c>
      <c r="I232" s="240">
        <v>49573</v>
      </c>
      <c r="J232" s="244">
        <v>33515.199999999997</v>
      </c>
      <c r="K232" s="244">
        <v>1042650</v>
      </c>
      <c r="L232" s="244">
        <v>1023044</v>
      </c>
      <c r="M232" s="244">
        <v>16733</v>
      </c>
      <c r="N232" s="243">
        <v>7047.7</v>
      </c>
      <c r="O232" s="238">
        <v>84837</v>
      </c>
      <c r="P232" s="243">
        <v>97733</v>
      </c>
      <c r="Q232" s="240">
        <v>34837</v>
      </c>
      <c r="R232" s="242">
        <v>34837</v>
      </c>
      <c r="S232" s="239">
        <v>0</v>
      </c>
      <c r="T232" s="240">
        <v>47733</v>
      </c>
      <c r="U232" s="242">
        <v>47733</v>
      </c>
      <c r="V232" s="243">
        <v>0</v>
      </c>
      <c r="W232" s="240">
        <v>50000</v>
      </c>
      <c r="X232" s="239">
        <v>50000</v>
      </c>
      <c r="Y232" s="240">
        <v>32243</v>
      </c>
      <c r="Z232" s="241">
        <v>19280.8</v>
      </c>
      <c r="AA232" s="238">
        <v>16686</v>
      </c>
      <c r="AB232" s="243">
        <v>14607.4</v>
      </c>
      <c r="AC232" s="238">
        <v>110</v>
      </c>
      <c r="AD232" s="243">
        <v>0</v>
      </c>
      <c r="AE232" s="250"/>
      <c r="AF232" s="250"/>
      <c r="AG232" s="250"/>
      <c r="AH232" s="250"/>
      <c r="AI232" s="250"/>
      <c r="AJ232" s="250"/>
      <c r="AK232" s="250"/>
      <c r="AL232" s="250"/>
      <c r="AM232" s="250"/>
      <c r="AN232" s="250"/>
      <c r="AO232" s="250"/>
      <c r="AP232" s="250"/>
      <c r="AQ232" s="250"/>
      <c r="AR232" s="250"/>
      <c r="AS232" s="250"/>
      <c r="AT232" s="250"/>
      <c r="AU232" s="250"/>
      <c r="AV232" s="250"/>
      <c r="AW232" s="250"/>
      <c r="AX232" s="250"/>
      <c r="AY232" s="250"/>
    </row>
    <row r="233" spans="1:51">
      <c r="A233" s="527"/>
      <c r="B233" s="200"/>
      <c r="C233" s="528"/>
      <c r="D233" s="360"/>
      <c r="E233" s="225"/>
      <c r="F233" s="361"/>
      <c r="G233" s="224"/>
      <c r="H233" s="222"/>
      <c r="I233" s="248"/>
      <c r="J233" s="249"/>
      <c r="K233" s="249"/>
      <c r="L233" s="249"/>
      <c r="M233" s="249"/>
      <c r="N233" s="222"/>
      <c r="O233" s="529"/>
      <c r="P233" s="530"/>
      <c r="Q233" s="529"/>
      <c r="R233" s="531"/>
      <c r="S233" s="532"/>
      <c r="T233" s="533"/>
      <c r="U233" s="531"/>
      <c r="V233" s="530"/>
      <c r="W233" s="529"/>
      <c r="X233" s="532"/>
      <c r="Y233" s="533"/>
      <c r="Z233" s="534"/>
      <c r="AA233" s="529"/>
      <c r="AB233" s="530"/>
      <c r="AC233" s="529"/>
      <c r="AD233" s="530"/>
      <c r="AE233" s="250"/>
      <c r="AF233" s="250"/>
      <c r="AG233" s="250"/>
      <c r="AH233" s="250"/>
      <c r="AI233" s="250"/>
      <c r="AJ233" s="250"/>
      <c r="AK233" s="250"/>
      <c r="AL233" s="250"/>
      <c r="AM233" s="250"/>
      <c r="AN233" s="250"/>
      <c r="AO233" s="250"/>
      <c r="AP233" s="250"/>
      <c r="AQ233" s="250"/>
      <c r="AR233" s="250"/>
      <c r="AS233" s="250"/>
      <c r="AT233" s="250"/>
      <c r="AU233" s="250"/>
      <c r="AV233" s="250"/>
      <c r="AW233" s="250"/>
      <c r="AX233" s="250"/>
      <c r="AY233" s="250"/>
    </row>
    <row r="234" spans="1:51">
      <c r="A234" s="413" t="s">
        <v>364</v>
      </c>
      <c r="B234" s="227">
        <v>71938</v>
      </c>
      <c r="C234" s="228">
        <v>64000</v>
      </c>
      <c r="D234" s="233">
        <v>69000</v>
      </c>
      <c r="E234" s="228">
        <v>5764</v>
      </c>
      <c r="F234" s="233">
        <v>69</v>
      </c>
      <c r="G234" s="228">
        <v>5559</v>
      </c>
      <c r="H234" s="233">
        <v>0</v>
      </c>
      <c r="I234" s="230">
        <v>0</v>
      </c>
      <c r="J234" s="234">
        <v>0</v>
      </c>
      <c r="K234" s="228">
        <v>40483</v>
      </c>
      <c r="L234" s="234">
        <v>43592</v>
      </c>
      <c r="M234" s="234">
        <v>0</v>
      </c>
      <c r="N234" s="231">
        <v>0</v>
      </c>
      <c r="O234" s="228">
        <v>1233</v>
      </c>
      <c r="P234" s="233">
        <v>1763</v>
      </c>
      <c r="Q234" s="228">
        <v>1233</v>
      </c>
      <c r="R234" s="234">
        <v>1233</v>
      </c>
      <c r="S234" s="233">
        <v>0</v>
      </c>
      <c r="T234" s="228">
        <v>1763</v>
      </c>
      <c r="U234" s="234">
        <v>1763</v>
      </c>
      <c r="V234" s="233">
        <v>0</v>
      </c>
      <c r="W234" s="230">
        <v>0</v>
      </c>
      <c r="X234" s="231">
        <v>0</v>
      </c>
      <c r="Y234" s="228">
        <v>86</v>
      </c>
      <c r="Z234" s="233">
        <v>398</v>
      </c>
      <c r="AA234" s="230">
        <v>0</v>
      </c>
      <c r="AB234" s="231">
        <v>0</v>
      </c>
      <c r="AC234" s="228">
        <v>922</v>
      </c>
      <c r="AD234" s="535">
        <v>777</v>
      </c>
      <c r="AE234" s="250"/>
      <c r="AF234" s="250"/>
      <c r="AG234" s="250"/>
      <c r="AH234" s="250"/>
      <c r="AI234" s="250"/>
      <c r="AJ234" s="250"/>
      <c r="AK234" s="250"/>
      <c r="AL234" s="250"/>
      <c r="AM234" s="250"/>
      <c r="AN234" s="250"/>
      <c r="AO234" s="250"/>
      <c r="AP234" s="250"/>
      <c r="AQ234" s="250"/>
      <c r="AR234" s="250"/>
      <c r="AS234" s="250"/>
      <c r="AT234" s="250"/>
      <c r="AU234" s="250"/>
      <c r="AV234" s="250"/>
      <c r="AW234" s="250"/>
      <c r="AX234" s="250"/>
      <c r="AY234" s="250"/>
    </row>
    <row r="235" spans="1:51">
      <c r="A235" s="413" t="s">
        <v>557</v>
      </c>
      <c r="B235" s="227">
        <v>54264</v>
      </c>
      <c r="C235" s="228">
        <v>49043</v>
      </c>
      <c r="D235" s="233">
        <v>52153</v>
      </c>
      <c r="E235" s="228">
        <v>2012</v>
      </c>
      <c r="F235" s="233">
        <v>0</v>
      </c>
      <c r="G235" s="228">
        <v>2014</v>
      </c>
      <c r="H235" s="233">
        <v>0</v>
      </c>
      <c r="I235" s="230">
        <v>0</v>
      </c>
      <c r="J235" s="234">
        <v>0</v>
      </c>
      <c r="K235" s="228">
        <v>38446</v>
      </c>
      <c r="L235" s="234">
        <v>40075</v>
      </c>
      <c r="M235" s="234">
        <v>0</v>
      </c>
      <c r="N235" s="231">
        <v>0</v>
      </c>
      <c r="O235" s="228">
        <v>3266</v>
      </c>
      <c r="P235" s="233">
        <v>1602</v>
      </c>
      <c r="Q235" s="228">
        <v>3266</v>
      </c>
      <c r="R235" s="234">
        <v>3266</v>
      </c>
      <c r="S235" s="233">
        <v>0</v>
      </c>
      <c r="T235" s="228">
        <v>1602</v>
      </c>
      <c r="U235" s="234">
        <v>1602</v>
      </c>
      <c r="V235" s="233">
        <v>0</v>
      </c>
      <c r="W235" s="230">
        <v>0</v>
      </c>
      <c r="X235" s="231">
        <v>0</v>
      </c>
      <c r="Y235" s="230">
        <v>0</v>
      </c>
      <c r="Z235" s="231">
        <v>0</v>
      </c>
      <c r="AA235" s="230">
        <v>0</v>
      </c>
      <c r="AB235" s="231">
        <v>0</v>
      </c>
      <c r="AC235" s="228">
        <v>500</v>
      </c>
      <c r="AD235" s="535">
        <v>509</v>
      </c>
      <c r="AE235" s="250"/>
      <c r="AF235" s="250"/>
      <c r="AG235" s="250"/>
      <c r="AH235" s="250"/>
      <c r="AI235" s="250"/>
      <c r="AJ235" s="250"/>
      <c r="AK235" s="250"/>
      <c r="AL235" s="250"/>
      <c r="AM235" s="250"/>
      <c r="AN235" s="250"/>
      <c r="AO235" s="250"/>
      <c r="AP235" s="250"/>
      <c r="AQ235" s="250"/>
      <c r="AR235" s="250"/>
      <c r="AS235" s="250"/>
      <c r="AT235" s="250"/>
      <c r="AU235" s="250"/>
      <c r="AV235" s="250"/>
      <c r="AW235" s="250"/>
      <c r="AX235" s="250"/>
      <c r="AY235" s="250"/>
    </row>
    <row r="236" spans="1:51">
      <c r="A236" s="413" t="s">
        <v>223</v>
      </c>
      <c r="B236" s="227">
        <v>91532</v>
      </c>
      <c r="C236" s="228">
        <v>80000</v>
      </c>
      <c r="D236" s="233">
        <v>81778</v>
      </c>
      <c r="E236" s="228">
        <v>6122</v>
      </c>
      <c r="F236" s="233">
        <v>0</v>
      </c>
      <c r="G236" s="228">
        <v>3500</v>
      </c>
      <c r="H236" s="233">
        <v>0</v>
      </c>
      <c r="I236" s="230">
        <v>0</v>
      </c>
      <c r="J236" s="234">
        <v>0</v>
      </c>
      <c r="K236" s="228">
        <v>49674</v>
      </c>
      <c r="L236" s="234">
        <v>52466</v>
      </c>
      <c r="M236" s="234">
        <v>0</v>
      </c>
      <c r="N236" s="231">
        <v>0</v>
      </c>
      <c r="O236" s="228">
        <v>1380</v>
      </c>
      <c r="P236" s="233">
        <v>1802</v>
      </c>
      <c r="Q236" s="228">
        <v>1380</v>
      </c>
      <c r="R236" s="234">
        <v>1380</v>
      </c>
      <c r="S236" s="233">
        <v>0</v>
      </c>
      <c r="T236" s="228">
        <v>1802</v>
      </c>
      <c r="U236" s="234">
        <v>1802</v>
      </c>
      <c r="V236" s="233">
        <v>0</v>
      </c>
      <c r="W236" s="230">
        <v>0</v>
      </c>
      <c r="X236" s="231">
        <v>0</v>
      </c>
      <c r="Y236" s="230">
        <v>0</v>
      </c>
      <c r="Z236" s="231">
        <v>0</v>
      </c>
      <c r="AA236" s="230">
        <v>0</v>
      </c>
      <c r="AB236" s="231">
        <v>0</v>
      </c>
      <c r="AC236" s="228">
        <v>12318</v>
      </c>
      <c r="AD236" s="535">
        <v>7952</v>
      </c>
      <c r="AE236" s="250"/>
      <c r="AF236" s="250"/>
      <c r="AG236" s="250"/>
      <c r="AH236" s="250"/>
      <c r="AI236" s="250"/>
      <c r="AJ236" s="250"/>
      <c r="AK236" s="250"/>
      <c r="AL236" s="250"/>
      <c r="AM236" s="250"/>
      <c r="AN236" s="250"/>
      <c r="AO236" s="250"/>
      <c r="AP236" s="250"/>
      <c r="AQ236" s="250"/>
      <c r="AR236" s="250"/>
      <c r="AS236" s="250"/>
      <c r="AT236" s="250"/>
      <c r="AU236" s="250"/>
      <c r="AV236" s="250"/>
      <c r="AW236" s="250"/>
      <c r="AX236" s="250"/>
      <c r="AY236" s="250"/>
    </row>
    <row r="237" spans="1:51">
      <c r="A237" s="413" t="s">
        <v>558</v>
      </c>
      <c r="B237" s="227">
        <v>147983</v>
      </c>
      <c r="C237" s="228">
        <v>131645</v>
      </c>
      <c r="D237" s="233">
        <v>144848</v>
      </c>
      <c r="E237" s="228">
        <v>20002</v>
      </c>
      <c r="F237" s="233">
        <v>0</v>
      </c>
      <c r="G237" s="228">
        <v>15001</v>
      </c>
      <c r="H237" s="233">
        <v>0</v>
      </c>
      <c r="I237" s="230">
        <v>0</v>
      </c>
      <c r="J237" s="234">
        <v>0</v>
      </c>
      <c r="K237" s="228">
        <v>71608</v>
      </c>
      <c r="L237" s="234">
        <v>79430</v>
      </c>
      <c r="M237" s="234">
        <v>0</v>
      </c>
      <c r="N237" s="231">
        <v>0</v>
      </c>
      <c r="O237" s="228">
        <v>4245</v>
      </c>
      <c r="P237" s="233">
        <v>3135</v>
      </c>
      <c r="Q237" s="228">
        <v>4245</v>
      </c>
      <c r="R237" s="234">
        <v>4245</v>
      </c>
      <c r="S237" s="233">
        <v>0</v>
      </c>
      <c r="T237" s="228">
        <v>3135</v>
      </c>
      <c r="U237" s="234">
        <v>3135</v>
      </c>
      <c r="V237" s="233">
        <v>0</v>
      </c>
      <c r="W237" s="230">
        <v>0</v>
      </c>
      <c r="X237" s="231">
        <v>0</v>
      </c>
      <c r="Y237" s="230">
        <v>0</v>
      </c>
      <c r="Z237" s="231">
        <v>0</v>
      </c>
      <c r="AA237" s="230">
        <v>0</v>
      </c>
      <c r="AB237" s="231">
        <v>0</v>
      </c>
      <c r="AC237" s="229">
        <v>0</v>
      </c>
      <c r="AD237" s="233">
        <v>0</v>
      </c>
      <c r="AE237" s="250"/>
      <c r="AF237" s="250"/>
      <c r="AG237" s="250"/>
      <c r="AH237" s="250"/>
      <c r="AI237" s="250"/>
      <c r="AJ237" s="250"/>
      <c r="AK237" s="250"/>
      <c r="AL237" s="250"/>
      <c r="AM237" s="250"/>
      <c r="AN237" s="250"/>
      <c r="AO237" s="250"/>
      <c r="AP237" s="250"/>
      <c r="AQ237" s="250"/>
      <c r="AR237" s="250"/>
      <c r="AS237" s="250"/>
      <c r="AT237" s="250"/>
      <c r="AU237" s="250"/>
      <c r="AV237" s="250"/>
      <c r="AW237" s="250"/>
      <c r="AX237" s="250"/>
      <c r="AY237" s="250"/>
    </row>
    <row r="238" spans="1:51">
      <c r="A238" s="413" t="s">
        <v>559</v>
      </c>
      <c r="B238" s="227">
        <v>90921</v>
      </c>
      <c r="C238" s="228">
        <v>91589</v>
      </c>
      <c r="D238" s="233">
        <v>87986</v>
      </c>
      <c r="E238" s="228">
        <v>9000</v>
      </c>
      <c r="F238" s="233">
        <v>0</v>
      </c>
      <c r="G238" s="228">
        <v>6000</v>
      </c>
      <c r="H238" s="233">
        <v>0</v>
      </c>
      <c r="I238" s="230">
        <v>0</v>
      </c>
      <c r="J238" s="234">
        <v>0</v>
      </c>
      <c r="K238" s="228">
        <v>58212</v>
      </c>
      <c r="L238" s="234">
        <v>55506</v>
      </c>
      <c r="M238" s="234">
        <v>0</v>
      </c>
      <c r="N238" s="231">
        <v>0</v>
      </c>
      <c r="O238" s="228">
        <v>1940</v>
      </c>
      <c r="P238" s="233">
        <v>2735</v>
      </c>
      <c r="Q238" s="228">
        <v>1940</v>
      </c>
      <c r="R238" s="234">
        <v>1940</v>
      </c>
      <c r="S238" s="233">
        <v>0</v>
      </c>
      <c r="T238" s="228">
        <v>2735</v>
      </c>
      <c r="U238" s="234">
        <v>2735</v>
      </c>
      <c r="V238" s="233">
        <v>0</v>
      </c>
      <c r="W238" s="230">
        <v>0</v>
      </c>
      <c r="X238" s="231">
        <v>0</v>
      </c>
      <c r="Y238" s="230">
        <v>500</v>
      </c>
      <c r="Z238" s="231">
        <v>200</v>
      </c>
      <c r="AA238" s="230">
        <v>0</v>
      </c>
      <c r="AB238" s="231">
        <v>0</v>
      </c>
      <c r="AC238" s="229">
        <v>0</v>
      </c>
      <c r="AD238" s="233">
        <v>0</v>
      </c>
      <c r="AE238" s="250"/>
      <c r="AF238" s="250"/>
      <c r="AG238" s="250"/>
      <c r="AH238" s="250"/>
      <c r="AI238" s="250"/>
      <c r="AJ238" s="250"/>
      <c r="AK238" s="250"/>
      <c r="AL238" s="250"/>
      <c r="AM238" s="250"/>
      <c r="AN238" s="250"/>
      <c r="AO238" s="250"/>
      <c r="AP238" s="250"/>
      <c r="AQ238" s="250"/>
      <c r="AR238" s="250"/>
      <c r="AS238" s="250"/>
      <c r="AT238" s="250"/>
      <c r="AU238" s="250"/>
      <c r="AV238" s="250"/>
      <c r="AW238" s="250"/>
      <c r="AX238" s="250"/>
      <c r="AY238" s="250"/>
    </row>
    <row r="239" spans="1:51">
      <c r="A239" s="413" t="s">
        <v>560</v>
      </c>
      <c r="B239" s="227">
        <v>102006</v>
      </c>
      <c r="C239" s="228">
        <v>81691</v>
      </c>
      <c r="D239" s="233">
        <v>97695</v>
      </c>
      <c r="E239" s="228">
        <v>8310</v>
      </c>
      <c r="F239" s="233">
        <v>0</v>
      </c>
      <c r="G239" s="228">
        <v>8008</v>
      </c>
      <c r="H239" s="233">
        <v>0</v>
      </c>
      <c r="I239" s="230">
        <v>0</v>
      </c>
      <c r="J239" s="234">
        <v>0</v>
      </c>
      <c r="K239" s="228">
        <v>55076</v>
      </c>
      <c r="L239" s="234">
        <v>71841</v>
      </c>
      <c r="M239" s="234">
        <v>0</v>
      </c>
      <c r="N239" s="231">
        <v>0</v>
      </c>
      <c r="O239" s="228">
        <v>2274</v>
      </c>
      <c r="P239" s="233">
        <v>3061</v>
      </c>
      <c r="Q239" s="228">
        <v>2274</v>
      </c>
      <c r="R239" s="234">
        <v>2274</v>
      </c>
      <c r="S239" s="233">
        <v>0</v>
      </c>
      <c r="T239" s="228">
        <v>3061</v>
      </c>
      <c r="U239" s="234">
        <v>3061</v>
      </c>
      <c r="V239" s="233">
        <v>0</v>
      </c>
      <c r="W239" s="230">
        <v>0</v>
      </c>
      <c r="X239" s="231">
        <v>0</v>
      </c>
      <c r="Y239" s="230">
        <v>0</v>
      </c>
      <c r="Z239" s="231">
        <v>0</v>
      </c>
      <c r="AA239" s="230">
        <v>0</v>
      </c>
      <c r="AB239" s="231">
        <v>0</v>
      </c>
      <c r="AC239" s="228">
        <v>1755</v>
      </c>
      <c r="AD239" s="535">
        <v>1250</v>
      </c>
      <c r="AE239" s="250"/>
      <c r="AF239" s="250"/>
      <c r="AG239" s="250"/>
      <c r="AH239" s="250"/>
      <c r="AI239" s="250"/>
      <c r="AJ239" s="250"/>
      <c r="AK239" s="250"/>
      <c r="AL239" s="250"/>
      <c r="AM239" s="250"/>
      <c r="AN239" s="250"/>
      <c r="AO239" s="250"/>
      <c r="AP239" s="250"/>
      <c r="AQ239" s="250"/>
      <c r="AR239" s="250"/>
      <c r="AS239" s="250"/>
      <c r="AT239" s="250"/>
      <c r="AU239" s="250"/>
      <c r="AV239" s="250"/>
      <c r="AW239" s="250"/>
      <c r="AX239" s="250"/>
      <c r="AY239" s="250"/>
    </row>
    <row r="240" spans="1:51">
      <c r="A240" s="413" t="s">
        <v>561</v>
      </c>
      <c r="B240" s="227">
        <v>134869</v>
      </c>
      <c r="C240" s="228">
        <v>172000</v>
      </c>
      <c r="D240" s="233">
        <v>127727</v>
      </c>
      <c r="E240" s="228">
        <v>9854</v>
      </c>
      <c r="F240" s="233">
        <v>0</v>
      </c>
      <c r="G240" s="228">
        <v>10063</v>
      </c>
      <c r="H240" s="233">
        <v>0</v>
      </c>
      <c r="I240" s="230">
        <v>2000</v>
      </c>
      <c r="J240" s="234">
        <v>529</v>
      </c>
      <c r="K240" s="228">
        <v>106921</v>
      </c>
      <c r="L240" s="234">
        <v>73950</v>
      </c>
      <c r="M240" s="234">
        <v>11000</v>
      </c>
      <c r="N240" s="231">
        <v>3500</v>
      </c>
      <c r="O240" s="228">
        <v>8575</v>
      </c>
      <c r="P240" s="233">
        <v>4638</v>
      </c>
      <c r="Q240" s="228">
        <v>8575</v>
      </c>
      <c r="R240" s="234">
        <v>8575</v>
      </c>
      <c r="S240" s="233">
        <v>0</v>
      </c>
      <c r="T240" s="228">
        <v>4638</v>
      </c>
      <c r="U240" s="234">
        <v>4638</v>
      </c>
      <c r="V240" s="233">
        <v>0</v>
      </c>
      <c r="W240" s="230">
        <v>0</v>
      </c>
      <c r="X240" s="231">
        <v>0</v>
      </c>
      <c r="Y240" s="230">
        <v>0</v>
      </c>
      <c r="Z240" s="231">
        <v>0</v>
      </c>
      <c r="AA240" s="230">
        <v>0</v>
      </c>
      <c r="AB240" s="231">
        <v>0</v>
      </c>
      <c r="AC240" s="228">
        <v>3792</v>
      </c>
      <c r="AD240" s="535">
        <v>2504</v>
      </c>
      <c r="AE240" s="250"/>
      <c r="AF240" s="250"/>
      <c r="AG240" s="250"/>
      <c r="AH240" s="250"/>
      <c r="AI240" s="250"/>
      <c r="AJ240" s="250"/>
      <c r="AK240" s="250"/>
      <c r="AL240" s="250"/>
      <c r="AM240" s="250"/>
      <c r="AN240" s="250"/>
      <c r="AO240" s="250"/>
      <c r="AP240" s="250"/>
      <c r="AQ240" s="250"/>
      <c r="AR240" s="250"/>
      <c r="AS240" s="250"/>
      <c r="AT240" s="250"/>
      <c r="AU240" s="250"/>
      <c r="AV240" s="250"/>
      <c r="AW240" s="250"/>
      <c r="AX240" s="250"/>
      <c r="AY240" s="250"/>
    </row>
    <row r="241" spans="1:51">
      <c r="A241" s="413" t="s">
        <v>226</v>
      </c>
      <c r="B241" s="227">
        <v>67837</v>
      </c>
      <c r="C241" s="228">
        <v>65546</v>
      </c>
      <c r="D241" s="233">
        <v>65735</v>
      </c>
      <c r="E241" s="228">
        <v>10024</v>
      </c>
      <c r="F241" s="233">
        <v>0</v>
      </c>
      <c r="G241" s="228">
        <v>8646</v>
      </c>
      <c r="H241" s="233">
        <v>0</v>
      </c>
      <c r="I241" s="230">
        <v>0</v>
      </c>
      <c r="J241" s="234">
        <v>0</v>
      </c>
      <c r="K241" s="228">
        <v>43732</v>
      </c>
      <c r="L241" s="234">
        <v>43164</v>
      </c>
      <c r="M241" s="234">
        <v>0</v>
      </c>
      <c r="N241" s="231">
        <v>0</v>
      </c>
      <c r="O241" s="228">
        <v>1579</v>
      </c>
      <c r="P241" s="233">
        <v>1665</v>
      </c>
      <c r="Q241" s="228">
        <v>1579</v>
      </c>
      <c r="R241" s="234">
        <v>1579</v>
      </c>
      <c r="S241" s="233">
        <v>0</v>
      </c>
      <c r="T241" s="228">
        <v>1665</v>
      </c>
      <c r="U241" s="234">
        <v>1665</v>
      </c>
      <c r="V241" s="233">
        <v>0</v>
      </c>
      <c r="W241" s="230">
        <v>0</v>
      </c>
      <c r="X241" s="231">
        <v>0</v>
      </c>
      <c r="Y241" s="230">
        <v>0</v>
      </c>
      <c r="Z241" s="231">
        <v>0</v>
      </c>
      <c r="AA241" s="230">
        <v>0</v>
      </c>
      <c r="AB241" s="231">
        <v>0</v>
      </c>
      <c r="AC241" s="228">
        <v>5693</v>
      </c>
      <c r="AD241" s="535">
        <v>437</v>
      </c>
      <c r="AE241" s="250"/>
      <c r="AF241" s="250"/>
      <c r="AG241" s="250"/>
      <c r="AH241" s="250"/>
      <c r="AI241" s="250"/>
      <c r="AJ241" s="250"/>
      <c r="AK241" s="250"/>
      <c r="AL241" s="250"/>
      <c r="AM241" s="250"/>
      <c r="AN241" s="250"/>
      <c r="AO241" s="250"/>
      <c r="AP241" s="250"/>
      <c r="AQ241" s="250"/>
      <c r="AR241" s="250"/>
      <c r="AS241" s="250"/>
      <c r="AT241" s="250"/>
      <c r="AU241" s="250"/>
      <c r="AV241" s="250"/>
      <c r="AW241" s="250"/>
      <c r="AX241" s="250"/>
      <c r="AY241" s="250"/>
    </row>
    <row r="242" spans="1:51">
      <c r="A242" s="413" t="s">
        <v>227</v>
      </c>
      <c r="B242" s="227">
        <v>112757</v>
      </c>
      <c r="C242" s="228">
        <v>107879</v>
      </c>
      <c r="D242" s="233">
        <v>109919</v>
      </c>
      <c r="E242" s="228">
        <v>3154</v>
      </c>
      <c r="F242" s="233">
        <v>0</v>
      </c>
      <c r="G242" s="228">
        <v>4272</v>
      </c>
      <c r="H242" s="233">
        <v>0</v>
      </c>
      <c r="I242" s="230">
        <v>1550</v>
      </c>
      <c r="J242" s="234">
        <v>0</v>
      </c>
      <c r="K242" s="228">
        <v>93406</v>
      </c>
      <c r="L242" s="234">
        <v>95394</v>
      </c>
      <c r="M242" s="234">
        <v>0</v>
      </c>
      <c r="N242" s="231">
        <v>0</v>
      </c>
      <c r="O242" s="228">
        <v>1857</v>
      </c>
      <c r="P242" s="233">
        <v>2431</v>
      </c>
      <c r="Q242" s="228">
        <v>1857</v>
      </c>
      <c r="R242" s="234">
        <v>1857</v>
      </c>
      <c r="S242" s="233">
        <v>0</v>
      </c>
      <c r="T242" s="228">
        <v>2431</v>
      </c>
      <c r="U242" s="234">
        <v>2431</v>
      </c>
      <c r="V242" s="233">
        <v>0</v>
      </c>
      <c r="W242" s="230">
        <v>0</v>
      </c>
      <c r="X242" s="231">
        <v>0</v>
      </c>
      <c r="Y242" s="230">
        <v>0</v>
      </c>
      <c r="Z242" s="231">
        <v>0</v>
      </c>
      <c r="AA242" s="230">
        <v>0</v>
      </c>
      <c r="AB242" s="231">
        <v>0</v>
      </c>
      <c r="AC242" s="228">
        <v>675</v>
      </c>
      <c r="AD242" s="535">
        <v>407</v>
      </c>
      <c r="AE242" s="250"/>
      <c r="AF242" s="250"/>
      <c r="AG242" s="250"/>
      <c r="AH242" s="250"/>
      <c r="AI242" s="250"/>
      <c r="AJ242" s="250"/>
      <c r="AK242" s="250"/>
      <c r="AL242" s="250"/>
      <c r="AM242" s="250"/>
      <c r="AN242" s="250"/>
      <c r="AO242" s="250"/>
      <c r="AP242" s="250"/>
      <c r="AQ242" s="250"/>
      <c r="AR242" s="250"/>
      <c r="AS242" s="250"/>
      <c r="AT242" s="250"/>
      <c r="AU242" s="250"/>
      <c r="AV242" s="250"/>
      <c r="AW242" s="250"/>
      <c r="AX242" s="250"/>
      <c r="AY242" s="250"/>
    </row>
    <row r="243" spans="1:51" ht="22.5">
      <c r="A243" s="413" t="s">
        <v>562</v>
      </c>
      <c r="B243" s="227">
        <v>185665</v>
      </c>
      <c r="C243" s="228">
        <v>110000</v>
      </c>
      <c r="D243" s="233">
        <v>180000</v>
      </c>
      <c r="E243" s="228">
        <v>6533</v>
      </c>
      <c r="F243" s="233">
        <v>0</v>
      </c>
      <c r="G243" s="228">
        <v>3516</v>
      </c>
      <c r="H243" s="233">
        <v>0</v>
      </c>
      <c r="I243" s="230">
        <v>0</v>
      </c>
      <c r="J243" s="234">
        <v>0</v>
      </c>
      <c r="K243" s="228">
        <v>124655</v>
      </c>
      <c r="L243" s="234">
        <v>127543</v>
      </c>
      <c r="M243" s="234">
        <v>0</v>
      </c>
      <c r="N243" s="231">
        <v>0</v>
      </c>
      <c r="O243" s="228">
        <v>5028</v>
      </c>
      <c r="P243" s="233">
        <v>4220</v>
      </c>
      <c r="Q243" s="228">
        <v>5028</v>
      </c>
      <c r="R243" s="234">
        <v>5028</v>
      </c>
      <c r="S243" s="233">
        <v>0</v>
      </c>
      <c r="T243" s="228">
        <v>4220</v>
      </c>
      <c r="U243" s="234">
        <v>4220</v>
      </c>
      <c r="V243" s="233">
        <v>0</v>
      </c>
      <c r="W243" s="230">
        <v>0</v>
      </c>
      <c r="X243" s="231">
        <v>0</v>
      </c>
      <c r="Y243" s="230">
        <v>0</v>
      </c>
      <c r="Z243" s="231">
        <v>22</v>
      </c>
      <c r="AA243" s="230">
        <v>0</v>
      </c>
      <c r="AB243" s="231">
        <v>0</v>
      </c>
      <c r="AC243" s="228">
        <v>2513</v>
      </c>
      <c r="AD243" s="535">
        <v>1423</v>
      </c>
      <c r="AE243" s="250"/>
      <c r="AF243" s="250"/>
      <c r="AG243" s="250"/>
      <c r="AH243" s="250"/>
      <c r="AI243" s="250"/>
      <c r="AJ243" s="250"/>
      <c r="AK243" s="250"/>
      <c r="AL243" s="250"/>
      <c r="AM243" s="250"/>
      <c r="AN243" s="250"/>
      <c r="AO243" s="250"/>
      <c r="AP243" s="250"/>
      <c r="AQ243" s="250"/>
      <c r="AR243" s="250"/>
      <c r="AS243" s="250"/>
      <c r="AT243" s="250"/>
      <c r="AU243" s="250"/>
      <c r="AV243" s="250"/>
      <c r="AW243" s="250"/>
      <c r="AX243" s="250"/>
      <c r="AY243" s="250"/>
    </row>
    <row r="244" spans="1:51">
      <c r="A244" s="413" t="s">
        <v>229</v>
      </c>
      <c r="B244" s="227">
        <v>82845</v>
      </c>
      <c r="C244" s="228">
        <v>63000</v>
      </c>
      <c r="D244" s="233">
        <v>80580</v>
      </c>
      <c r="E244" s="228">
        <v>2443</v>
      </c>
      <c r="F244" s="233">
        <v>0</v>
      </c>
      <c r="G244" s="228">
        <v>2177</v>
      </c>
      <c r="H244" s="233">
        <v>0</v>
      </c>
      <c r="I244" s="230">
        <v>769</v>
      </c>
      <c r="J244" s="234">
        <v>664</v>
      </c>
      <c r="K244" s="228">
        <v>53134</v>
      </c>
      <c r="L244" s="234">
        <v>62910</v>
      </c>
      <c r="M244" s="234">
        <v>0</v>
      </c>
      <c r="N244" s="231">
        <v>0</v>
      </c>
      <c r="O244" s="228">
        <v>4693</v>
      </c>
      <c r="P244" s="233">
        <v>2265</v>
      </c>
      <c r="Q244" s="228">
        <v>4693</v>
      </c>
      <c r="R244" s="234">
        <v>4693</v>
      </c>
      <c r="S244" s="233">
        <v>0</v>
      </c>
      <c r="T244" s="228">
        <v>2265</v>
      </c>
      <c r="U244" s="234">
        <v>2265</v>
      </c>
      <c r="V244" s="233">
        <v>0</v>
      </c>
      <c r="W244" s="230">
        <v>0</v>
      </c>
      <c r="X244" s="231">
        <v>0</v>
      </c>
      <c r="Y244" s="230">
        <v>0</v>
      </c>
      <c r="Z244" s="231">
        <v>0</v>
      </c>
      <c r="AA244" s="230">
        <v>0</v>
      </c>
      <c r="AB244" s="231">
        <v>0</v>
      </c>
      <c r="AC244" s="228">
        <v>994</v>
      </c>
      <c r="AD244" s="233">
        <v>0</v>
      </c>
      <c r="AE244" s="250"/>
      <c r="AF244" s="250"/>
      <c r="AG244" s="250"/>
      <c r="AH244" s="250"/>
      <c r="AI244" s="250"/>
      <c r="AJ244" s="250"/>
      <c r="AK244" s="250"/>
      <c r="AL244" s="250"/>
      <c r="AM244" s="250"/>
      <c r="AN244" s="250"/>
      <c r="AO244" s="250"/>
      <c r="AP244" s="250"/>
      <c r="AQ244" s="250"/>
      <c r="AR244" s="250"/>
      <c r="AS244" s="250"/>
      <c r="AT244" s="250"/>
      <c r="AU244" s="250"/>
      <c r="AV244" s="250"/>
      <c r="AW244" s="250"/>
      <c r="AX244" s="250"/>
      <c r="AY244" s="250"/>
    </row>
    <row r="245" spans="1:51">
      <c r="A245" s="413" t="s">
        <v>231</v>
      </c>
      <c r="B245" s="227">
        <v>143436</v>
      </c>
      <c r="C245" s="228">
        <v>124300</v>
      </c>
      <c r="D245" s="233">
        <v>131730</v>
      </c>
      <c r="E245" s="228">
        <v>4100</v>
      </c>
      <c r="F245" s="233">
        <v>0</v>
      </c>
      <c r="G245" s="228">
        <v>1493</v>
      </c>
      <c r="H245" s="233">
        <v>0</v>
      </c>
      <c r="I245" s="230">
        <v>0</v>
      </c>
      <c r="J245" s="234">
        <v>0</v>
      </c>
      <c r="K245" s="228">
        <v>80390</v>
      </c>
      <c r="L245" s="234">
        <v>81928</v>
      </c>
      <c r="M245" s="234">
        <v>0</v>
      </c>
      <c r="N245" s="231">
        <v>0</v>
      </c>
      <c r="O245" s="228">
        <v>4722</v>
      </c>
      <c r="P245" s="233">
        <v>3980</v>
      </c>
      <c r="Q245" s="228">
        <v>4722</v>
      </c>
      <c r="R245" s="234">
        <v>4722</v>
      </c>
      <c r="S245" s="233">
        <v>0</v>
      </c>
      <c r="T245" s="228">
        <v>3980</v>
      </c>
      <c r="U245" s="234">
        <v>3980</v>
      </c>
      <c r="V245" s="233">
        <v>0</v>
      </c>
      <c r="W245" s="230">
        <v>0</v>
      </c>
      <c r="X245" s="231">
        <v>0</v>
      </c>
      <c r="Y245" s="230">
        <v>0</v>
      </c>
      <c r="Z245" s="231">
        <v>0</v>
      </c>
      <c r="AA245" s="230">
        <v>0</v>
      </c>
      <c r="AB245" s="231">
        <v>0</v>
      </c>
      <c r="AC245" s="228">
        <v>692</v>
      </c>
      <c r="AD245" s="321">
        <v>7726</v>
      </c>
      <c r="AE245" s="250"/>
      <c r="AF245" s="250"/>
      <c r="AG245" s="250"/>
      <c r="AH245" s="250"/>
      <c r="AI245" s="250"/>
      <c r="AJ245" s="250"/>
      <c r="AK245" s="250"/>
      <c r="AL245" s="250"/>
      <c r="AM245" s="250"/>
      <c r="AN245" s="250"/>
      <c r="AO245" s="250"/>
      <c r="AP245" s="250"/>
      <c r="AQ245" s="250"/>
      <c r="AR245" s="250"/>
      <c r="AS245" s="250"/>
      <c r="AT245" s="250"/>
      <c r="AU245" s="250"/>
      <c r="AV245" s="250"/>
      <c r="AW245" s="250"/>
      <c r="AX245" s="250"/>
      <c r="AY245" s="250"/>
    </row>
    <row r="246" spans="1:51">
      <c r="A246" s="413" t="s">
        <v>563</v>
      </c>
      <c r="B246" s="227">
        <v>863918</v>
      </c>
      <c r="C246" s="228">
        <v>584533</v>
      </c>
      <c r="D246" s="233">
        <v>626890</v>
      </c>
      <c r="E246" s="228">
        <v>21096</v>
      </c>
      <c r="F246" s="233">
        <v>45</v>
      </c>
      <c r="G246" s="177">
        <v>5043</v>
      </c>
      <c r="H246" s="233">
        <v>0</v>
      </c>
      <c r="I246" s="230">
        <v>407</v>
      </c>
      <c r="J246" s="234">
        <v>7847</v>
      </c>
      <c r="K246" s="228">
        <v>501861</v>
      </c>
      <c r="L246" s="234">
        <v>484588</v>
      </c>
      <c r="M246" s="234">
        <v>5685</v>
      </c>
      <c r="N246" s="231">
        <v>7796</v>
      </c>
      <c r="O246" s="228">
        <v>84085</v>
      </c>
      <c r="P246" s="233">
        <v>87654</v>
      </c>
      <c r="Q246" s="228">
        <v>84085</v>
      </c>
      <c r="R246" s="234">
        <v>14085</v>
      </c>
      <c r="S246" s="233">
        <v>0</v>
      </c>
      <c r="T246" s="228">
        <v>17654</v>
      </c>
      <c r="U246" s="234">
        <v>17654</v>
      </c>
      <c r="V246" s="233">
        <v>0</v>
      </c>
      <c r="W246" s="230">
        <v>70000</v>
      </c>
      <c r="X246" s="231">
        <v>70000</v>
      </c>
      <c r="Y246" s="230">
        <v>146920</v>
      </c>
      <c r="Z246" s="231">
        <v>148500</v>
      </c>
      <c r="AA246" s="230">
        <v>0</v>
      </c>
      <c r="AB246" s="231">
        <v>0</v>
      </c>
      <c r="AC246" s="228">
        <v>8616</v>
      </c>
      <c r="AD246" s="535">
        <v>874</v>
      </c>
      <c r="AE246" s="250"/>
      <c r="AF246" s="250"/>
      <c r="AG246" s="250"/>
      <c r="AH246" s="250"/>
      <c r="AI246" s="250"/>
      <c r="AJ246" s="250"/>
      <c r="AK246" s="250"/>
      <c r="AL246" s="250"/>
      <c r="AM246" s="250"/>
      <c r="AN246" s="250"/>
      <c r="AO246" s="250"/>
      <c r="AP246" s="250"/>
      <c r="AQ246" s="250"/>
      <c r="AR246" s="250"/>
      <c r="AS246" s="250"/>
      <c r="AT246" s="250"/>
      <c r="AU246" s="250"/>
      <c r="AV246" s="250"/>
      <c r="AW246" s="250"/>
      <c r="AX246" s="250"/>
      <c r="AY246" s="250"/>
    </row>
    <row r="247" spans="1:51">
      <c r="A247" s="525" t="s">
        <v>233</v>
      </c>
      <c r="B247" s="237">
        <f t="shared" ref="B247:G247" si="11">SUM(B234:B246)</f>
        <v>2149971</v>
      </c>
      <c r="C247" s="238">
        <f t="shared" si="11"/>
        <v>1725226</v>
      </c>
      <c r="D247" s="243">
        <f t="shared" si="11"/>
        <v>1856041</v>
      </c>
      <c r="E247" s="238">
        <f t="shared" si="11"/>
        <v>108414</v>
      </c>
      <c r="F247" s="243">
        <f t="shared" si="11"/>
        <v>114</v>
      </c>
      <c r="G247" s="238">
        <f t="shared" si="11"/>
        <v>75292</v>
      </c>
      <c r="H247" s="233">
        <v>0</v>
      </c>
      <c r="I247" s="240">
        <f t="shared" ref="I247:R247" si="12">SUM(I234:I246)</f>
        <v>4726</v>
      </c>
      <c r="J247" s="244">
        <f t="shared" si="12"/>
        <v>9040</v>
      </c>
      <c r="K247" s="238">
        <f t="shared" si="12"/>
        <v>1317598</v>
      </c>
      <c r="L247" s="244">
        <f t="shared" si="12"/>
        <v>1312387</v>
      </c>
      <c r="M247" s="244">
        <f t="shared" si="12"/>
        <v>16685</v>
      </c>
      <c r="N247" s="241">
        <f t="shared" si="12"/>
        <v>11296</v>
      </c>
      <c r="O247" s="238">
        <f t="shared" si="12"/>
        <v>124877</v>
      </c>
      <c r="P247" s="243">
        <f t="shared" si="12"/>
        <v>120951</v>
      </c>
      <c r="Q247" s="238">
        <f t="shared" si="12"/>
        <v>124877</v>
      </c>
      <c r="R247" s="244">
        <f t="shared" si="12"/>
        <v>54877</v>
      </c>
      <c r="S247" s="233">
        <v>0</v>
      </c>
      <c r="T247" s="238">
        <f>SUM(T234:T246)</f>
        <v>50951</v>
      </c>
      <c r="U247" s="244">
        <f>SUM(U234:U246)</f>
        <v>50951</v>
      </c>
      <c r="V247" s="233">
        <v>0</v>
      </c>
      <c r="W247" s="238">
        <f>SUM(W234:W246)</f>
        <v>70000</v>
      </c>
      <c r="X247" s="243">
        <f>SUM(X234:X246)</f>
        <v>70000</v>
      </c>
      <c r="Y247" s="238">
        <f>SUM(Y234:Y246)</f>
        <v>147506</v>
      </c>
      <c r="Z247" s="243">
        <f>SUM(Z234:Z246)</f>
        <v>149120</v>
      </c>
      <c r="AA247" s="230">
        <v>0</v>
      </c>
      <c r="AB247" s="231">
        <v>0</v>
      </c>
      <c r="AC247" s="238">
        <f>SUM(AC234:AC246)</f>
        <v>38470</v>
      </c>
      <c r="AD247" s="328">
        <f>SUM(AD234:AD246)</f>
        <v>23859</v>
      </c>
      <c r="AE247" s="250"/>
      <c r="AF247" s="250"/>
      <c r="AG247" s="250"/>
      <c r="AH247" s="250"/>
      <c r="AI247" s="250"/>
      <c r="AJ247" s="250"/>
      <c r="AK247" s="250"/>
      <c r="AL247" s="250"/>
      <c r="AM247" s="250"/>
      <c r="AN247" s="250"/>
      <c r="AO247" s="250"/>
      <c r="AP247" s="250"/>
      <c r="AQ247" s="250"/>
      <c r="AR247" s="250"/>
      <c r="AS247" s="250"/>
      <c r="AT247" s="250"/>
      <c r="AU247" s="250"/>
      <c r="AV247" s="250"/>
      <c r="AW247" s="250"/>
      <c r="AX247" s="250"/>
      <c r="AY247" s="250"/>
    </row>
    <row r="248" spans="1:51">
      <c r="A248" s="536"/>
      <c r="B248" s="537"/>
      <c r="C248" s="538"/>
      <c r="D248" s="539"/>
      <c r="E248" s="538"/>
      <c r="F248" s="539"/>
      <c r="G248" s="538"/>
      <c r="H248" s="540"/>
      <c r="I248" s="541"/>
      <c r="J248" s="542"/>
      <c r="K248" s="538"/>
      <c r="L248" s="542"/>
      <c r="M248" s="542"/>
      <c r="N248" s="543"/>
      <c r="O248" s="538"/>
      <c r="P248" s="539"/>
      <c r="Q248" s="538"/>
      <c r="R248" s="542"/>
      <c r="S248" s="539"/>
      <c r="T248" s="538"/>
      <c r="U248" s="542"/>
      <c r="V248" s="539"/>
      <c r="W248" s="538"/>
      <c r="X248" s="539"/>
      <c r="Y248" s="538"/>
      <c r="Z248" s="539"/>
      <c r="AA248" s="541"/>
      <c r="AB248" s="543"/>
      <c r="AC248" s="538"/>
      <c r="AD248" s="539"/>
      <c r="AE248" s="250"/>
      <c r="AF248" s="250"/>
      <c r="AG248" s="250"/>
      <c r="AH248" s="250"/>
      <c r="AI248" s="250"/>
      <c r="AJ248" s="250"/>
      <c r="AK248" s="250"/>
      <c r="AL248" s="250"/>
      <c r="AM248" s="250"/>
      <c r="AN248" s="250"/>
      <c r="AO248" s="250"/>
      <c r="AP248" s="250"/>
      <c r="AQ248" s="250"/>
      <c r="AR248" s="250"/>
      <c r="AS248" s="250"/>
      <c r="AT248" s="250"/>
      <c r="AU248" s="250"/>
      <c r="AV248" s="250"/>
      <c r="AW248" s="250"/>
      <c r="AX248" s="250"/>
      <c r="AY248" s="250"/>
    </row>
    <row r="249" spans="1:51">
      <c r="A249" s="371" t="s">
        <v>373</v>
      </c>
      <c r="B249" s="227">
        <v>61500</v>
      </c>
      <c r="C249" s="228">
        <v>44000</v>
      </c>
      <c r="D249" s="233">
        <v>50000</v>
      </c>
      <c r="E249" s="228">
        <v>3290</v>
      </c>
      <c r="F249" s="233">
        <v>0</v>
      </c>
      <c r="G249" s="228">
        <v>3287</v>
      </c>
      <c r="H249" s="233">
        <v>0</v>
      </c>
      <c r="I249" s="230">
        <v>5000</v>
      </c>
      <c r="J249" s="228">
        <v>4000</v>
      </c>
      <c r="K249" s="234">
        <v>33670</v>
      </c>
      <c r="L249" s="234">
        <v>33670</v>
      </c>
      <c r="M249" s="234">
        <v>0</v>
      </c>
      <c r="N249" s="233">
        <v>0</v>
      </c>
      <c r="O249" s="228">
        <v>1138</v>
      </c>
      <c r="P249" s="233">
        <v>1500</v>
      </c>
      <c r="Q249" s="228">
        <v>1138</v>
      </c>
      <c r="R249" s="234">
        <v>1138</v>
      </c>
      <c r="S249" s="233">
        <v>0</v>
      </c>
      <c r="T249" s="228">
        <v>1500</v>
      </c>
      <c r="U249" s="234">
        <v>1500</v>
      </c>
      <c r="V249" s="233">
        <v>0</v>
      </c>
      <c r="W249" s="228">
        <v>0</v>
      </c>
      <c r="X249" s="233">
        <v>0</v>
      </c>
      <c r="Y249" s="228">
        <v>0</v>
      </c>
      <c r="Z249" s="233">
        <v>0</v>
      </c>
      <c r="AA249" s="228">
        <v>0</v>
      </c>
      <c r="AB249" s="233">
        <v>0</v>
      </c>
      <c r="AC249" s="228">
        <v>0</v>
      </c>
      <c r="AD249" s="233">
        <v>10000</v>
      </c>
      <c r="AE249" s="250"/>
      <c r="AF249" s="250"/>
      <c r="AG249" s="250"/>
      <c r="AH249" s="250"/>
      <c r="AI249" s="250"/>
      <c r="AJ249" s="250"/>
      <c r="AK249" s="250"/>
      <c r="AL249" s="250"/>
      <c r="AM249" s="250"/>
      <c r="AN249" s="250"/>
      <c r="AO249" s="250"/>
      <c r="AP249" s="250"/>
      <c r="AQ249" s="250"/>
      <c r="AR249" s="250"/>
      <c r="AS249" s="250"/>
      <c r="AT249" s="250"/>
      <c r="AU249" s="250"/>
      <c r="AV249" s="250"/>
      <c r="AW249" s="250"/>
      <c r="AX249" s="250"/>
      <c r="AY249" s="250"/>
    </row>
    <row r="250" spans="1:51">
      <c r="A250" s="372" t="s">
        <v>374</v>
      </c>
      <c r="B250" s="373">
        <v>69324</v>
      </c>
      <c r="C250" s="228">
        <v>62000</v>
      </c>
      <c r="D250" s="233">
        <v>63900</v>
      </c>
      <c r="E250" s="228">
        <v>8029</v>
      </c>
      <c r="F250" s="233">
        <v>0</v>
      </c>
      <c r="G250" s="228">
        <v>8000</v>
      </c>
      <c r="H250" s="233">
        <v>0</v>
      </c>
      <c r="I250" s="228">
        <v>1978</v>
      </c>
      <c r="J250" s="234">
        <v>0</v>
      </c>
      <c r="K250" s="234">
        <v>34154</v>
      </c>
      <c r="L250" s="234">
        <v>32034</v>
      </c>
      <c r="M250" s="234">
        <v>0</v>
      </c>
      <c r="N250" s="233">
        <v>0</v>
      </c>
      <c r="O250" s="228">
        <v>1419</v>
      </c>
      <c r="P250" s="233">
        <v>1982</v>
      </c>
      <c r="Q250" s="228">
        <v>1419</v>
      </c>
      <c r="R250" s="234">
        <v>1419</v>
      </c>
      <c r="S250" s="233">
        <v>0</v>
      </c>
      <c r="T250" s="228">
        <v>1982</v>
      </c>
      <c r="U250" s="234">
        <v>1982</v>
      </c>
      <c r="V250" s="233">
        <v>0</v>
      </c>
      <c r="W250" s="228">
        <v>0</v>
      </c>
      <c r="X250" s="233">
        <v>0</v>
      </c>
      <c r="Y250" s="228">
        <v>0</v>
      </c>
      <c r="Z250" s="233">
        <v>277</v>
      </c>
      <c r="AA250" s="228">
        <v>0</v>
      </c>
      <c r="AB250" s="233">
        <v>0</v>
      </c>
      <c r="AC250" s="228">
        <v>4771</v>
      </c>
      <c r="AD250" s="233">
        <v>3165</v>
      </c>
      <c r="AE250" s="250"/>
      <c r="AF250" s="250"/>
      <c r="AG250" s="250"/>
      <c r="AH250" s="250"/>
      <c r="AI250" s="250"/>
      <c r="AJ250" s="250"/>
      <c r="AK250" s="250"/>
      <c r="AL250" s="250"/>
      <c r="AM250" s="250"/>
      <c r="AN250" s="250"/>
      <c r="AO250" s="250"/>
      <c r="AP250" s="250"/>
      <c r="AQ250" s="250"/>
      <c r="AR250" s="250"/>
      <c r="AS250" s="250"/>
      <c r="AT250" s="250"/>
      <c r="AU250" s="250"/>
      <c r="AV250" s="250"/>
      <c r="AW250" s="250"/>
      <c r="AX250" s="250"/>
      <c r="AY250" s="250"/>
    </row>
    <row r="251" spans="1:51">
      <c r="A251" s="544" t="s">
        <v>375</v>
      </c>
      <c r="B251" s="300">
        <v>81500</v>
      </c>
      <c r="C251" s="301">
        <v>80000</v>
      </c>
      <c r="D251" s="302">
        <v>80000</v>
      </c>
      <c r="E251" s="301">
        <v>4519</v>
      </c>
      <c r="F251" s="302">
        <v>0</v>
      </c>
      <c r="G251" s="301">
        <v>4502</v>
      </c>
      <c r="H251" s="302">
        <v>0</v>
      </c>
      <c r="I251" s="301">
        <v>0</v>
      </c>
      <c r="J251" s="303">
        <v>0</v>
      </c>
      <c r="K251" s="303">
        <v>55000</v>
      </c>
      <c r="L251" s="303">
        <v>56000</v>
      </c>
      <c r="M251" s="303">
        <v>0</v>
      </c>
      <c r="N251" s="302">
        <v>1000</v>
      </c>
      <c r="O251" s="301">
        <v>1000</v>
      </c>
      <c r="P251" s="302">
        <v>1500</v>
      </c>
      <c r="Q251" s="301">
        <v>1000</v>
      </c>
      <c r="R251" s="303">
        <v>1000</v>
      </c>
      <c r="S251" s="302">
        <v>0</v>
      </c>
      <c r="T251" s="301">
        <v>1500</v>
      </c>
      <c r="U251" s="303">
        <v>1500</v>
      </c>
      <c r="V251" s="302">
        <v>0</v>
      </c>
      <c r="W251" s="301">
        <v>0</v>
      </c>
      <c r="X251" s="302">
        <v>0</v>
      </c>
      <c r="Y251" s="301">
        <v>0</v>
      </c>
      <c r="Z251" s="302">
        <v>0</v>
      </c>
      <c r="AA251" s="301">
        <v>0</v>
      </c>
      <c r="AB251" s="302">
        <v>0</v>
      </c>
      <c r="AC251" s="301">
        <v>0</v>
      </c>
      <c r="AD251" s="302">
        <v>0</v>
      </c>
      <c r="AE251" s="250"/>
      <c r="AF251" s="250"/>
      <c r="AG251" s="250"/>
      <c r="AH251" s="250"/>
      <c r="AI251" s="250"/>
      <c r="AJ251" s="250"/>
      <c r="AK251" s="250"/>
      <c r="AL251" s="250"/>
      <c r="AM251" s="250"/>
      <c r="AN251" s="250"/>
      <c r="AO251" s="250"/>
      <c r="AP251" s="250"/>
      <c r="AQ251" s="250"/>
      <c r="AR251" s="250"/>
      <c r="AS251" s="250"/>
      <c r="AT251" s="250"/>
      <c r="AU251" s="250"/>
      <c r="AV251" s="250"/>
      <c r="AW251" s="250"/>
      <c r="AX251" s="250"/>
      <c r="AY251" s="250"/>
    </row>
    <row r="252" spans="1:51">
      <c r="A252" s="544" t="s">
        <v>237</v>
      </c>
      <c r="B252" s="300">
        <v>147819</v>
      </c>
      <c r="C252" s="301">
        <v>120663</v>
      </c>
      <c r="D252" s="302">
        <v>144645</v>
      </c>
      <c r="E252" s="301">
        <v>2000</v>
      </c>
      <c r="F252" s="302">
        <v>0</v>
      </c>
      <c r="G252" s="301">
        <v>2000</v>
      </c>
      <c r="H252" s="302">
        <v>0</v>
      </c>
      <c r="I252" s="301">
        <v>0</v>
      </c>
      <c r="J252" s="303">
        <v>2000</v>
      </c>
      <c r="K252" s="303">
        <v>93652</v>
      </c>
      <c r="L252" s="303">
        <v>105468</v>
      </c>
      <c r="M252" s="303">
        <v>0</v>
      </c>
      <c r="N252" s="302">
        <v>0</v>
      </c>
      <c r="O252" s="301">
        <v>3521</v>
      </c>
      <c r="P252" s="302">
        <v>2064</v>
      </c>
      <c r="Q252" s="301">
        <v>3521</v>
      </c>
      <c r="R252" s="303">
        <v>3521</v>
      </c>
      <c r="S252" s="302">
        <v>0</v>
      </c>
      <c r="T252" s="301">
        <v>2064</v>
      </c>
      <c r="U252" s="303">
        <v>2064</v>
      </c>
      <c r="V252" s="302">
        <v>0</v>
      </c>
      <c r="W252" s="301">
        <v>0</v>
      </c>
      <c r="X252" s="302">
        <v>0</v>
      </c>
      <c r="Y252" s="301">
        <v>19</v>
      </c>
      <c r="Z252" s="302">
        <v>36</v>
      </c>
      <c r="AA252" s="301">
        <v>0</v>
      </c>
      <c r="AB252" s="302">
        <v>0</v>
      </c>
      <c r="AC252" s="301">
        <v>3208</v>
      </c>
      <c r="AD252" s="302">
        <v>1074</v>
      </c>
      <c r="AE252" s="250"/>
      <c r="AF252" s="250"/>
      <c r="AG252" s="250"/>
      <c r="AH252" s="250"/>
      <c r="AI252" s="250"/>
      <c r="AJ252" s="250"/>
      <c r="AK252" s="250"/>
      <c r="AL252" s="250"/>
      <c r="AM252" s="250"/>
      <c r="AN252" s="250"/>
      <c r="AO252" s="250"/>
      <c r="AP252" s="250"/>
      <c r="AQ252" s="250"/>
      <c r="AR252" s="250"/>
      <c r="AS252" s="250"/>
      <c r="AT252" s="250"/>
      <c r="AU252" s="250"/>
      <c r="AV252" s="250"/>
      <c r="AW252" s="250"/>
      <c r="AX252" s="250"/>
      <c r="AY252" s="250"/>
    </row>
    <row r="253" spans="1:51">
      <c r="A253" s="544" t="s">
        <v>564</v>
      </c>
      <c r="B253" s="300">
        <v>211372</v>
      </c>
      <c r="C253" s="301">
        <v>192680</v>
      </c>
      <c r="D253" s="302">
        <v>199542</v>
      </c>
      <c r="E253" s="301">
        <v>13322</v>
      </c>
      <c r="F253" s="302">
        <v>0</v>
      </c>
      <c r="G253" s="301">
        <v>11999</v>
      </c>
      <c r="H253" s="302">
        <v>0</v>
      </c>
      <c r="I253" s="301">
        <v>1600</v>
      </c>
      <c r="J253" s="303">
        <v>2500</v>
      </c>
      <c r="K253" s="303">
        <v>108000</v>
      </c>
      <c r="L253" s="303">
        <v>121000</v>
      </c>
      <c r="M253" s="303">
        <v>0</v>
      </c>
      <c r="N253" s="302">
        <v>0</v>
      </c>
      <c r="O253" s="301">
        <v>1431</v>
      </c>
      <c r="P253" s="302">
        <v>2086</v>
      </c>
      <c r="Q253" s="301">
        <v>1431</v>
      </c>
      <c r="R253" s="303">
        <v>1431</v>
      </c>
      <c r="S253" s="302">
        <v>0</v>
      </c>
      <c r="T253" s="301">
        <v>2086</v>
      </c>
      <c r="U253" s="303">
        <v>2086</v>
      </c>
      <c r="V253" s="302">
        <v>0</v>
      </c>
      <c r="W253" s="301">
        <v>0</v>
      </c>
      <c r="X253" s="302">
        <v>0</v>
      </c>
      <c r="Y253" s="301">
        <v>8080</v>
      </c>
      <c r="Z253" s="302">
        <v>9744</v>
      </c>
      <c r="AA253" s="301">
        <v>344926</v>
      </c>
      <c r="AB253" s="302">
        <v>0</v>
      </c>
      <c r="AC253" s="301">
        <v>0</v>
      </c>
      <c r="AD253" s="302">
        <v>0</v>
      </c>
      <c r="AE253" s="250"/>
      <c r="AF253" s="250"/>
      <c r="AG253" s="250"/>
      <c r="AH253" s="250"/>
      <c r="AI253" s="250"/>
      <c r="AJ253" s="250"/>
      <c r="AK253" s="250"/>
      <c r="AL253" s="250"/>
      <c r="AM253" s="250"/>
      <c r="AN253" s="250"/>
      <c r="AO253" s="250"/>
      <c r="AP253" s="250"/>
      <c r="AQ253" s="250"/>
      <c r="AR253" s="250"/>
      <c r="AS253" s="250"/>
      <c r="AT253" s="250"/>
      <c r="AU253" s="250"/>
      <c r="AV253" s="250"/>
      <c r="AW253" s="250"/>
      <c r="AX253" s="250"/>
      <c r="AY253" s="250"/>
    </row>
    <row r="254" spans="1:51">
      <c r="A254" s="544" t="s">
        <v>239</v>
      </c>
      <c r="B254" s="300">
        <v>72813</v>
      </c>
      <c r="C254" s="301">
        <v>48422</v>
      </c>
      <c r="D254" s="302">
        <v>60988</v>
      </c>
      <c r="E254" s="301">
        <v>4239</v>
      </c>
      <c r="F254" s="302">
        <v>0</v>
      </c>
      <c r="G254" s="301">
        <v>4399</v>
      </c>
      <c r="H254" s="302">
        <v>0</v>
      </c>
      <c r="I254" s="301">
        <v>0</v>
      </c>
      <c r="J254" s="303">
        <v>1600</v>
      </c>
      <c r="K254" s="303">
        <v>33442</v>
      </c>
      <c r="L254" s="303">
        <v>37618</v>
      </c>
      <c r="M254" s="303">
        <v>0</v>
      </c>
      <c r="N254" s="302">
        <v>0</v>
      </c>
      <c r="O254" s="301">
        <v>1361</v>
      </c>
      <c r="P254" s="302">
        <v>1846</v>
      </c>
      <c r="Q254" s="301">
        <v>1361</v>
      </c>
      <c r="R254" s="303">
        <v>1361</v>
      </c>
      <c r="S254" s="302">
        <v>0</v>
      </c>
      <c r="T254" s="301">
        <v>1846</v>
      </c>
      <c r="U254" s="303">
        <v>1846</v>
      </c>
      <c r="V254" s="302">
        <v>0</v>
      </c>
      <c r="W254" s="301">
        <v>0</v>
      </c>
      <c r="X254" s="302">
        <v>0</v>
      </c>
      <c r="Y254" s="301">
        <v>0</v>
      </c>
      <c r="Z254" s="302">
        <v>0</v>
      </c>
      <c r="AA254" s="301">
        <v>0</v>
      </c>
      <c r="AB254" s="302">
        <v>0</v>
      </c>
      <c r="AC254" s="301">
        <v>0</v>
      </c>
      <c r="AD254" s="302">
        <v>9979</v>
      </c>
      <c r="AE254" s="250"/>
      <c r="AF254" s="250"/>
      <c r="AG254" s="250"/>
      <c r="AH254" s="250"/>
      <c r="AI254" s="250"/>
      <c r="AJ254" s="250"/>
      <c r="AK254" s="250"/>
      <c r="AL254" s="250"/>
      <c r="AM254" s="250"/>
      <c r="AN254" s="250"/>
      <c r="AO254" s="250"/>
      <c r="AP254" s="250"/>
      <c r="AQ254" s="250"/>
      <c r="AR254" s="250"/>
      <c r="AS254" s="250"/>
      <c r="AT254" s="250"/>
      <c r="AU254" s="250"/>
      <c r="AV254" s="250"/>
      <c r="AW254" s="250"/>
      <c r="AX254" s="250"/>
      <c r="AY254" s="250"/>
    </row>
    <row r="255" spans="1:51">
      <c r="A255" s="544" t="s">
        <v>377</v>
      </c>
      <c r="B255" s="300">
        <v>84500</v>
      </c>
      <c r="C255" s="301">
        <v>79000</v>
      </c>
      <c r="D255" s="302">
        <v>83000</v>
      </c>
      <c r="E255" s="301">
        <v>2030</v>
      </c>
      <c r="F255" s="302">
        <v>0</v>
      </c>
      <c r="G255" s="301">
        <v>2503</v>
      </c>
      <c r="H255" s="302">
        <v>0</v>
      </c>
      <c r="I255" s="301">
        <v>0</v>
      </c>
      <c r="J255" s="303">
        <v>0</v>
      </c>
      <c r="K255" s="303">
        <v>53345</v>
      </c>
      <c r="L255" s="303">
        <v>56335</v>
      </c>
      <c r="M255" s="303">
        <v>0</v>
      </c>
      <c r="N255" s="302">
        <v>0</v>
      </c>
      <c r="O255" s="301">
        <v>2900</v>
      </c>
      <c r="P255" s="302">
        <v>1500</v>
      </c>
      <c r="Q255" s="301">
        <v>2900</v>
      </c>
      <c r="R255" s="303">
        <v>2900</v>
      </c>
      <c r="S255" s="302">
        <v>0</v>
      </c>
      <c r="T255" s="301">
        <v>1500</v>
      </c>
      <c r="U255" s="303">
        <v>1500</v>
      </c>
      <c r="V255" s="302">
        <v>0</v>
      </c>
      <c r="W255" s="301">
        <v>0</v>
      </c>
      <c r="X255" s="302">
        <v>0</v>
      </c>
      <c r="Y255" s="301">
        <v>0</v>
      </c>
      <c r="Z255" s="302">
        <v>0</v>
      </c>
      <c r="AA255" s="301">
        <v>0</v>
      </c>
      <c r="AB255" s="302">
        <v>0</v>
      </c>
      <c r="AC255" s="301">
        <v>0</v>
      </c>
      <c r="AD255" s="302">
        <v>0</v>
      </c>
      <c r="AE255" s="250"/>
      <c r="AF255" s="250"/>
      <c r="AG255" s="250"/>
      <c r="AH255" s="250"/>
      <c r="AI255" s="250"/>
      <c r="AJ255" s="250"/>
      <c r="AK255" s="250"/>
      <c r="AL255" s="250"/>
      <c r="AM255" s="250"/>
      <c r="AN255" s="250"/>
      <c r="AO255" s="250"/>
      <c r="AP255" s="250"/>
      <c r="AQ255" s="250"/>
      <c r="AR255" s="250"/>
      <c r="AS255" s="250"/>
      <c r="AT255" s="250"/>
      <c r="AU255" s="250"/>
      <c r="AV255" s="250"/>
      <c r="AW255" s="250"/>
      <c r="AX255" s="250"/>
      <c r="AY255" s="250"/>
    </row>
    <row r="256" spans="1:51">
      <c r="A256" s="371" t="s">
        <v>241</v>
      </c>
      <c r="B256" s="227">
        <v>506854</v>
      </c>
      <c r="C256" s="228">
        <v>419080</v>
      </c>
      <c r="D256" s="233">
        <v>433880</v>
      </c>
      <c r="E256" s="228">
        <v>12500</v>
      </c>
      <c r="F256" s="233">
        <v>0</v>
      </c>
      <c r="G256" s="228">
        <v>10000</v>
      </c>
      <c r="H256" s="233">
        <v>0</v>
      </c>
      <c r="I256" s="228">
        <v>4180</v>
      </c>
      <c r="J256" s="234">
        <v>500</v>
      </c>
      <c r="K256" s="234">
        <v>311438</v>
      </c>
      <c r="L256" s="234">
        <v>331660</v>
      </c>
      <c r="M256" s="234">
        <v>0</v>
      </c>
      <c r="N256" s="233">
        <v>0</v>
      </c>
      <c r="O256" s="228">
        <v>56179</v>
      </c>
      <c r="P256" s="233">
        <v>51362</v>
      </c>
      <c r="Q256" s="228">
        <v>15259</v>
      </c>
      <c r="R256" s="234">
        <v>15259</v>
      </c>
      <c r="S256" s="233">
        <v>0</v>
      </c>
      <c r="T256" s="228">
        <v>10242</v>
      </c>
      <c r="U256" s="234">
        <v>10242</v>
      </c>
      <c r="V256" s="233">
        <v>0</v>
      </c>
      <c r="W256" s="228">
        <v>40920</v>
      </c>
      <c r="X256" s="233">
        <v>41120</v>
      </c>
      <c r="Y256" s="228">
        <v>8987</v>
      </c>
      <c r="Z256" s="233">
        <v>6005</v>
      </c>
      <c r="AA256" s="228">
        <v>0</v>
      </c>
      <c r="AB256" s="233">
        <v>0</v>
      </c>
      <c r="AC256" s="228">
        <v>242</v>
      </c>
      <c r="AD256" s="233">
        <v>15607</v>
      </c>
      <c r="AE256" s="250"/>
      <c r="AF256" s="250"/>
      <c r="AG256" s="250"/>
      <c r="AH256" s="250"/>
      <c r="AI256" s="250"/>
      <c r="AJ256" s="250"/>
      <c r="AK256" s="250"/>
      <c r="AL256" s="250"/>
      <c r="AM256" s="250"/>
      <c r="AN256" s="250"/>
      <c r="AO256" s="250"/>
      <c r="AP256" s="250"/>
      <c r="AQ256" s="250"/>
      <c r="AR256" s="250"/>
      <c r="AS256" s="250"/>
      <c r="AT256" s="250"/>
      <c r="AU256" s="250"/>
      <c r="AV256" s="250"/>
      <c r="AW256" s="250"/>
      <c r="AX256" s="250"/>
      <c r="AY256" s="250"/>
    </row>
    <row r="257" spans="1:52">
      <c r="A257" s="374" t="s">
        <v>242</v>
      </c>
      <c r="B257" s="237">
        <v>1235682</v>
      </c>
      <c r="C257" s="238">
        <v>1045845</v>
      </c>
      <c r="D257" s="243">
        <v>1115955</v>
      </c>
      <c r="E257" s="238">
        <v>49929</v>
      </c>
      <c r="F257" s="243">
        <v>0</v>
      </c>
      <c r="G257" s="238">
        <v>46690</v>
      </c>
      <c r="H257" s="243">
        <v>0</v>
      </c>
      <c r="I257" s="238">
        <v>12758</v>
      </c>
      <c r="J257" s="244">
        <v>10600</v>
      </c>
      <c r="K257" s="244">
        <v>722701</v>
      </c>
      <c r="L257" s="244">
        <v>773785</v>
      </c>
      <c r="M257" s="244">
        <v>0</v>
      </c>
      <c r="N257" s="243">
        <v>1000</v>
      </c>
      <c r="O257" s="238">
        <v>68949</v>
      </c>
      <c r="P257" s="243">
        <v>63840</v>
      </c>
      <c r="Q257" s="238">
        <v>28029</v>
      </c>
      <c r="R257" s="244">
        <v>28029</v>
      </c>
      <c r="S257" s="243">
        <v>0</v>
      </c>
      <c r="T257" s="238">
        <v>22720</v>
      </c>
      <c r="U257" s="244">
        <v>22720</v>
      </c>
      <c r="V257" s="243">
        <v>0</v>
      </c>
      <c r="W257" s="238">
        <v>40920</v>
      </c>
      <c r="X257" s="243">
        <v>41120</v>
      </c>
      <c r="Y257" s="238">
        <v>17086</v>
      </c>
      <c r="Z257" s="243">
        <v>16062</v>
      </c>
      <c r="AA257" s="238">
        <v>344926</v>
      </c>
      <c r="AB257" s="243">
        <v>0</v>
      </c>
      <c r="AC257" s="238">
        <v>8221</v>
      </c>
      <c r="AD257" s="243">
        <v>39825</v>
      </c>
      <c r="AE257" s="250"/>
      <c r="AF257" s="250"/>
      <c r="AG257" s="250"/>
      <c r="AH257" s="250"/>
      <c r="AI257" s="250"/>
      <c r="AJ257" s="250"/>
      <c r="AK257" s="250"/>
      <c r="AL257" s="250"/>
      <c r="AM257" s="250"/>
      <c r="AN257" s="250"/>
      <c r="AO257" s="250"/>
      <c r="AP257" s="250"/>
      <c r="AQ257" s="250"/>
      <c r="AR257" s="250"/>
      <c r="AS257" s="250"/>
      <c r="AT257" s="250"/>
      <c r="AU257" s="250"/>
      <c r="AV257" s="250"/>
      <c r="AW257" s="250"/>
      <c r="AX257" s="250"/>
      <c r="AY257" s="250"/>
    </row>
    <row r="258" spans="1:52" s="189" customFormat="1">
      <c r="A258" s="545"/>
      <c r="B258" s="546"/>
      <c r="C258" s="547"/>
      <c r="D258" s="548"/>
      <c r="E258" s="549"/>
      <c r="F258" s="550"/>
      <c r="G258" s="551"/>
      <c r="H258" s="552"/>
      <c r="I258" s="551"/>
      <c r="J258" s="553"/>
      <c r="K258" s="551"/>
      <c r="L258" s="553"/>
      <c r="M258" s="551"/>
      <c r="N258" s="552"/>
      <c r="O258" s="551"/>
      <c r="P258" s="552"/>
      <c r="Q258" s="549"/>
      <c r="R258" s="547"/>
      <c r="S258" s="554"/>
      <c r="T258" s="549"/>
      <c r="U258" s="551"/>
      <c r="V258" s="552"/>
      <c r="W258" s="547"/>
      <c r="X258" s="552"/>
      <c r="Y258" s="555"/>
      <c r="Z258" s="552"/>
      <c r="AA258" s="549"/>
      <c r="AB258" s="552"/>
      <c r="AC258" s="547"/>
      <c r="AD258" s="552"/>
      <c r="AE258" s="250"/>
      <c r="AF258" s="250"/>
      <c r="AG258" s="250"/>
      <c r="AH258" s="250"/>
      <c r="AI258" s="250"/>
      <c r="AJ258" s="250"/>
      <c r="AK258" s="250"/>
      <c r="AL258" s="250"/>
      <c r="AM258" s="250"/>
      <c r="AN258" s="250"/>
      <c r="AO258" s="250"/>
      <c r="AP258" s="250"/>
      <c r="AQ258" s="250"/>
      <c r="AR258" s="250"/>
      <c r="AS258" s="250"/>
      <c r="AT258" s="250"/>
      <c r="AU258" s="250"/>
      <c r="AV258" s="250"/>
      <c r="AW258" s="250"/>
      <c r="AX258" s="250"/>
      <c r="AY258" s="250"/>
    </row>
    <row r="259" spans="1:52" s="571" customFormat="1" ht="15.75" customHeight="1">
      <c r="A259" s="556" t="s">
        <v>243</v>
      </c>
      <c r="B259" s="557">
        <f>(D259+P259+Z259+AD259)</f>
        <v>2711818</v>
      </c>
      <c r="C259" s="558">
        <v>2355800</v>
      </c>
      <c r="D259" s="559">
        <v>2379560</v>
      </c>
      <c r="E259" s="560">
        <v>43379</v>
      </c>
      <c r="F259" s="561">
        <v>2516</v>
      </c>
      <c r="G259" s="562">
        <v>54413</v>
      </c>
      <c r="H259" s="559">
        <v>1102</v>
      </c>
      <c r="I259" s="563">
        <v>18399</v>
      </c>
      <c r="J259" s="564">
        <v>20539</v>
      </c>
      <c r="K259" s="563">
        <v>1672906</v>
      </c>
      <c r="L259" s="564">
        <v>1740306</v>
      </c>
      <c r="M259" s="563">
        <v>10531</v>
      </c>
      <c r="N259" s="559">
        <v>14275</v>
      </c>
      <c r="O259" s="563">
        <v>73450</v>
      </c>
      <c r="P259" s="559">
        <v>127926</v>
      </c>
      <c r="Q259" s="565">
        <v>39888</v>
      </c>
      <c r="R259" s="566">
        <v>39888</v>
      </c>
      <c r="S259" s="559">
        <v>0</v>
      </c>
      <c r="T259" s="567">
        <v>46844</v>
      </c>
      <c r="U259" s="562">
        <v>45260</v>
      </c>
      <c r="V259" s="559">
        <v>1584</v>
      </c>
      <c r="W259" s="558">
        <v>0</v>
      </c>
      <c r="X259" s="559">
        <v>72000</v>
      </c>
      <c r="Y259" s="563">
        <v>113611</v>
      </c>
      <c r="Z259" s="243">
        <v>121615</v>
      </c>
      <c r="AA259" s="568">
        <v>0</v>
      </c>
      <c r="AB259" s="559">
        <v>0</v>
      </c>
      <c r="AC259" s="564">
        <v>84559</v>
      </c>
      <c r="AD259" s="559">
        <v>82717</v>
      </c>
      <c r="AE259" s="569"/>
      <c r="AF259" s="570"/>
      <c r="AG259" s="570"/>
      <c r="AH259" s="570"/>
      <c r="AI259" s="570"/>
      <c r="AJ259" s="570"/>
      <c r="AK259" s="570"/>
      <c r="AL259" s="570"/>
      <c r="AM259" s="570"/>
      <c r="AN259" s="570"/>
      <c r="AO259" s="570"/>
      <c r="AP259" s="570"/>
      <c r="AQ259" s="570"/>
      <c r="AR259" s="570"/>
      <c r="AS259" s="570"/>
      <c r="AT259" s="570"/>
      <c r="AU259" s="570"/>
      <c r="AV259" s="570"/>
      <c r="AW259" s="570"/>
      <c r="AX259" s="570"/>
      <c r="AY259" s="570"/>
    </row>
    <row r="260" spans="1:52" s="575" customFormat="1">
      <c r="A260" s="479"/>
      <c r="B260" s="480"/>
      <c r="C260" s="481"/>
      <c r="D260" s="482"/>
      <c r="E260" s="481"/>
      <c r="F260" s="482"/>
      <c r="G260" s="481"/>
      <c r="H260" s="482"/>
      <c r="I260" s="481"/>
      <c r="J260" s="483"/>
      <c r="K260" s="483"/>
      <c r="L260" s="483"/>
      <c r="M260" s="483"/>
      <c r="N260" s="572"/>
      <c r="O260" s="573"/>
      <c r="P260" s="482"/>
      <c r="Q260" s="481"/>
      <c r="R260" s="483"/>
      <c r="S260" s="482"/>
      <c r="T260" s="481"/>
      <c r="U260" s="483"/>
      <c r="V260" s="482"/>
      <c r="W260" s="481"/>
      <c r="X260" s="482"/>
      <c r="Y260" s="481"/>
      <c r="Z260" s="482"/>
      <c r="AA260" s="481"/>
      <c r="AB260" s="482"/>
      <c r="AC260" s="481"/>
      <c r="AD260" s="482"/>
      <c r="AE260" s="250"/>
      <c r="AF260" s="250"/>
      <c r="AG260" s="250"/>
      <c r="AH260" s="250"/>
      <c r="AI260" s="250"/>
      <c r="AJ260" s="250"/>
      <c r="AK260" s="250"/>
      <c r="AL260" s="250"/>
      <c r="AM260" s="250"/>
      <c r="AN260" s="250"/>
      <c r="AO260" s="250"/>
      <c r="AP260" s="250"/>
      <c r="AQ260" s="250"/>
      <c r="AR260" s="250"/>
      <c r="AS260" s="250"/>
      <c r="AT260" s="250"/>
      <c r="AU260" s="250"/>
      <c r="AV260" s="250"/>
      <c r="AW260" s="250"/>
      <c r="AX260" s="250"/>
      <c r="AY260" s="250"/>
      <c r="AZ260" s="574"/>
    </row>
    <row r="261" spans="1:52" customFormat="1" ht="15" customHeight="1">
      <c r="A261" s="576" t="s">
        <v>379</v>
      </c>
      <c r="B261" s="577">
        <v>91765</v>
      </c>
      <c r="C261" s="578">
        <v>85000</v>
      </c>
      <c r="D261" s="579">
        <v>90000</v>
      </c>
      <c r="E261" s="578">
        <v>6480</v>
      </c>
      <c r="F261" s="580">
        <v>0</v>
      </c>
      <c r="G261" s="581">
        <v>6663</v>
      </c>
      <c r="H261" s="579">
        <v>0</v>
      </c>
      <c r="I261" s="578">
        <v>5552</v>
      </c>
      <c r="J261" s="582">
        <v>0</v>
      </c>
      <c r="K261" s="583">
        <v>48686</v>
      </c>
      <c r="L261" s="582">
        <v>48981</v>
      </c>
      <c r="M261" s="583">
        <v>2423</v>
      </c>
      <c r="N261" s="579">
        <v>11323</v>
      </c>
      <c r="O261" s="578">
        <v>2757</v>
      </c>
      <c r="P261" s="579">
        <v>1765</v>
      </c>
      <c r="Q261" s="578">
        <v>2757</v>
      </c>
      <c r="R261" s="583">
        <v>2757</v>
      </c>
      <c r="S261" s="580">
        <v>0</v>
      </c>
      <c r="T261" s="581">
        <v>1765</v>
      </c>
      <c r="U261" s="582">
        <v>1765</v>
      </c>
      <c r="V261" s="579">
        <v>0</v>
      </c>
      <c r="W261" s="578">
        <v>0</v>
      </c>
      <c r="X261" s="579">
        <v>0</v>
      </c>
      <c r="Y261" s="578">
        <v>0</v>
      </c>
      <c r="Z261" s="579">
        <v>0</v>
      </c>
      <c r="AA261" s="581">
        <v>0</v>
      </c>
      <c r="AB261" s="579">
        <v>0</v>
      </c>
      <c r="AC261" s="581">
        <v>0</v>
      </c>
      <c r="AD261" s="579">
        <v>0</v>
      </c>
    </row>
    <row r="262" spans="1:52" customFormat="1" ht="15" customHeight="1">
      <c r="A262" s="584" t="s">
        <v>380</v>
      </c>
      <c r="B262" s="585">
        <v>120096</v>
      </c>
      <c r="C262" s="586">
        <v>122120</v>
      </c>
      <c r="D262" s="587">
        <v>116800</v>
      </c>
      <c r="E262" s="586">
        <v>8600</v>
      </c>
      <c r="F262" s="588">
        <v>0</v>
      </c>
      <c r="G262" s="589">
        <v>8501</v>
      </c>
      <c r="H262" s="587">
        <v>0</v>
      </c>
      <c r="I262" s="586">
        <v>0</v>
      </c>
      <c r="J262" s="590">
        <v>0</v>
      </c>
      <c r="K262" s="590">
        <v>71460</v>
      </c>
      <c r="L262" s="590">
        <v>64002</v>
      </c>
      <c r="M262" s="591">
        <v>0</v>
      </c>
      <c r="N262" s="587">
        <v>0</v>
      </c>
      <c r="O262" s="589">
        <v>1308</v>
      </c>
      <c r="P262" s="587">
        <v>1793</v>
      </c>
      <c r="Q262" s="586">
        <v>1308</v>
      </c>
      <c r="R262" s="591">
        <v>1308</v>
      </c>
      <c r="S262" s="588">
        <v>0</v>
      </c>
      <c r="T262" s="589">
        <v>1793</v>
      </c>
      <c r="U262" s="590">
        <v>1793</v>
      </c>
      <c r="V262" s="587">
        <v>0</v>
      </c>
      <c r="W262" s="586">
        <v>0</v>
      </c>
      <c r="X262" s="587">
        <v>0</v>
      </c>
      <c r="Y262" s="586">
        <v>630</v>
      </c>
      <c r="Z262" s="587">
        <v>832</v>
      </c>
      <c r="AA262" s="589">
        <v>0</v>
      </c>
      <c r="AB262" s="587">
        <v>0</v>
      </c>
      <c r="AC262" s="589">
        <v>0</v>
      </c>
      <c r="AD262" s="587">
        <v>671</v>
      </c>
    </row>
    <row r="263" spans="1:52" customFormat="1" ht="14.25" customHeight="1">
      <c r="A263" s="592" t="s">
        <v>381</v>
      </c>
      <c r="B263" s="585">
        <v>200768</v>
      </c>
      <c r="C263" s="586">
        <v>187200</v>
      </c>
      <c r="D263" s="587">
        <v>198620</v>
      </c>
      <c r="E263" s="586">
        <v>5995</v>
      </c>
      <c r="F263" s="588">
        <v>0</v>
      </c>
      <c r="G263" s="589">
        <v>5849</v>
      </c>
      <c r="H263" s="587">
        <v>0</v>
      </c>
      <c r="I263" s="586">
        <v>0</v>
      </c>
      <c r="J263" s="590">
        <v>0</v>
      </c>
      <c r="K263" s="591">
        <v>131384</v>
      </c>
      <c r="L263" s="590">
        <v>137332</v>
      </c>
      <c r="M263" s="591">
        <v>0</v>
      </c>
      <c r="N263" s="587">
        <v>0</v>
      </c>
      <c r="O263" s="586">
        <v>3544</v>
      </c>
      <c r="P263" s="587">
        <v>2148</v>
      </c>
      <c r="Q263" s="586">
        <v>3544</v>
      </c>
      <c r="R263" s="591">
        <v>3544</v>
      </c>
      <c r="S263" s="588">
        <v>0</v>
      </c>
      <c r="T263" s="589">
        <v>2148</v>
      </c>
      <c r="U263" s="590">
        <v>2148</v>
      </c>
      <c r="V263" s="587">
        <v>0</v>
      </c>
      <c r="W263" s="586">
        <v>0</v>
      </c>
      <c r="X263" s="587">
        <v>0</v>
      </c>
      <c r="Y263" s="586">
        <v>486</v>
      </c>
      <c r="Z263" s="587">
        <v>0</v>
      </c>
      <c r="AA263" s="589">
        <v>0</v>
      </c>
      <c r="AB263" s="587">
        <v>0</v>
      </c>
      <c r="AC263" s="589">
        <v>0</v>
      </c>
      <c r="AD263" s="587">
        <v>0</v>
      </c>
    </row>
    <row r="264" spans="1:52" customFormat="1" ht="14.25" customHeight="1">
      <c r="A264" s="584" t="s">
        <v>382</v>
      </c>
      <c r="B264" s="585">
        <v>173814</v>
      </c>
      <c r="C264" s="586">
        <v>145000</v>
      </c>
      <c r="D264" s="587">
        <v>170000</v>
      </c>
      <c r="E264" s="586">
        <v>10000</v>
      </c>
      <c r="F264" s="588">
        <v>0</v>
      </c>
      <c r="G264" s="589">
        <v>10000</v>
      </c>
      <c r="H264" s="587">
        <v>0</v>
      </c>
      <c r="I264" s="586">
        <v>0</v>
      </c>
      <c r="J264" s="590">
        <v>2110</v>
      </c>
      <c r="K264" s="591">
        <v>97025</v>
      </c>
      <c r="L264" s="590">
        <v>122656</v>
      </c>
      <c r="M264" s="591">
        <v>0</v>
      </c>
      <c r="N264" s="587">
        <v>0</v>
      </c>
      <c r="O264" s="586">
        <v>2561</v>
      </c>
      <c r="P264" s="587">
        <v>3814</v>
      </c>
      <c r="Q264" s="586">
        <v>2561</v>
      </c>
      <c r="R264" s="591">
        <v>2561</v>
      </c>
      <c r="S264" s="588">
        <v>0</v>
      </c>
      <c r="T264" s="589">
        <v>3814</v>
      </c>
      <c r="U264" s="590">
        <v>3814</v>
      </c>
      <c r="V264" s="587">
        <v>0</v>
      </c>
      <c r="W264" s="586">
        <v>0</v>
      </c>
      <c r="X264" s="587">
        <v>0</v>
      </c>
      <c r="Y264" s="586">
        <v>0</v>
      </c>
      <c r="Z264" s="587">
        <v>0</v>
      </c>
      <c r="AA264" s="589">
        <v>0</v>
      </c>
      <c r="AB264" s="587">
        <v>0</v>
      </c>
      <c r="AC264" s="589">
        <v>0</v>
      </c>
      <c r="AD264" s="587">
        <v>0</v>
      </c>
    </row>
    <row r="265" spans="1:52" customFormat="1" ht="15" customHeight="1">
      <c r="A265" s="584" t="s">
        <v>383</v>
      </c>
      <c r="B265" s="585">
        <v>97206</v>
      </c>
      <c r="C265" s="586">
        <v>90000</v>
      </c>
      <c r="D265" s="587">
        <v>94000</v>
      </c>
      <c r="E265" s="586">
        <v>11084</v>
      </c>
      <c r="F265" s="588">
        <v>0</v>
      </c>
      <c r="G265" s="593">
        <v>9904</v>
      </c>
      <c r="H265" s="587">
        <v>0</v>
      </c>
      <c r="I265" s="586">
        <v>1000</v>
      </c>
      <c r="J265" s="590">
        <v>0</v>
      </c>
      <c r="K265" s="591">
        <v>55000</v>
      </c>
      <c r="L265" s="590">
        <v>55571</v>
      </c>
      <c r="M265" s="591">
        <v>0</v>
      </c>
      <c r="N265" s="587">
        <v>0</v>
      </c>
      <c r="O265" s="586">
        <v>2314</v>
      </c>
      <c r="P265" s="587">
        <v>2845</v>
      </c>
      <c r="Q265" s="586">
        <v>2056</v>
      </c>
      <c r="R265" s="591">
        <v>2056</v>
      </c>
      <c r="S265" s="588">
        <v>0</v>
      </c>
      <c r="T265" s="589">
        <v>2845</v>
      </c>
      <c r="U265" s="590">
        <v>2845</v>
      </c>
      <c r="V265" s="587">
        <v>0</v>
      </c>
      <c r="W265" s="586">
        <v>0</v>
      </c>
      <c r="X265" s="587">
        <v>0</v>
      </c>
      <c r="Y265" s="586">
        <v>0</v>
      </c>
      <c r="Z265" s="587">
        <v>0</v>
      </c>
      <c r="AA265" s="589">
        <v>0</v>
      </c>
      <c r="AB265" s="587">
        <v>0</v>
      </c>
      <c r="AC265" s="589">
        <v>0</v>
      </c>
      <c r="AD265" s="587">
        <v>361</v>
      </c>
    </row>
    <row r="266" spans="1:52" customFormat="1" ht="15" customHeight="1">
      <c r="A266" s="584" t="s">
        <v>384</v>
      </c>
      <c r="B266" s="585">
        <v>106947</v>
      </c>
      <c r="C266" s="586">
        <v>100000</v>
      </c>
      <c r="D266" s="587">
        <v>103726</v>
      </c>
      <c r="E266" s="586">
        <v>1500</v>
      </c>
      <c r="F266" s="588">
        <v>0</v>
      </c>
      <c r="G266" s="589">
        <v>3018</v>
      </c>
      <c r="H266" s="587">
        <v>0</v>
      </c>
      <c r="I266" s="586">
        <v>1900</v>
      </c>
      <c r="J266" s="590">
        <v>0</v>
      </c>
      <c r="K266" s="591">
        <v>56769</v>
      </c>
      <c r="L266" s="590">
        <v>63568</v>
      </c>
      <c r="M266" s="591">
        <v>0</v>
      </c>
      <c r="N266" s="587">
        <v>0</v>
      </c>
      <c r="O266" s="586">
        <v>3175</v>
      </c>
      <c r="P266" s="587">
        <v>3199</v>
      </c>
      <c r="Q266" s="586">
        <v>3175</v>
      </c>
      <c r="R266" s="591">
        <v>3150</v>
      </c>
      <c r="S266" s="588">
        <v>25</v>
      </c>
      <c r="T266" s="589">
        <v>3199</v>
      </c>
      <c r="U266" s="590">
        <v>3169</v>
      </c>
      <c r="V266" s="587">
        <v>30</v>
      </c>
      <c r="W266" s="586">
        <v>0</v>
      </c>
      <c r="X266" s="587">
        <v>0</v>
      </c>
      <c r="Y266" s="586">
        <v>0</v>
      </c>
      <c r="Z266" s="587">
        <v>0</v>
      </c>
      <c r="AA266" s="589">
        <v>0</v>
      </c>
      <c r="AB266" s="587">
        <v>0</v>
      </c>
      <c r="AC266" s="589">
        <v>0</v>
      </c>
      <c r="AD266" s="587">
        <v>22</v>
      </c>
    </row>
    <row r="267" spans="1:52" customFormat="1" ht="15" customHeight="1">
      <c r="A267" s="584" t="s">
        <v>385</v>
      </c>
      <c r="B267" s="585">
        <v>164201</v>
      </c>
      <c r="C267" s="586">
        <v>153118</v>
      </c>
      <c r="D267" s="587">
        <v>160242</v>
      </c>
      <c r="E267" s="586">
        <v>10000</v>
      </c>
      <c r="F267" s="588">
        <v>0</v>
      </c>
      <c r="G267" s="589">
        <v>15050</v>
      </c>
      <c r="H267" s="587">
        <v>0</v>
      </c>
      <c r="I267" s="586">
        <v>1402</v>
      </c>
      <c r="J267" s="590">
        <v>2548</v>
      </c>
      <c r="K267" s="591">
        <v>107969</v>
      </c>
      <c r="L267" s="590">
        <v>129393</v>
      </c>
      <c r="M267" s="591">
        <v>300</v>
      </c>
      <c r="N267" s="587">
        <v>1418</v>
      </c>
      <c r="O267" s="586">
        <v>2922</v>
      </c>
      <c r="P267" s="587">
        <v>3959</v>
      </c>
      <c r="Q267" s="586">
        <v>2922</v>
      </c>
      <c r="R267" s="591">
        <v>2922</v>
      </c>
      <c r="S267" s="588">
        <v>0</v>
      </c>
      <c r="T267" s="589">
        <v>3959</v>
      </c>
      <c r="U267" s="590">
        <v>3959</v>
      </c>
      <c r="V267" s="587">
        <v>0</v>
      </c>
      <c r="W267" s="586">
        <v>0</v>
      </c>
      <c r="X267" s="587">
        <v>0</v>
      </c>
      <c r="Y267" s="586">
        <v>0</v>
      </c>
      <c r="Z267" s="587">
        <v>0</v>
      </c>
      <c r="AA267" s="589">
        <v>0</v>
      </c>
      <c r="AB267" s="587">
        <v>0</v>
      </c>
      <c r="AC267" s="589">
        <v>0</v>
      </c>
      <c r="AD267" s="587">
        <v>0</v>
      </c>
    </row>
    <row r="268" spans="1:52" customFormat="1" ht="15" customHeight="1">
      <c r="A268" s="584" t="s">
        <v>386</v>
      </c>
      <c r="B268" s="585">
        <v>186622</v>
      </c>
      <c r="C268" s="586">
        <v>119000</v>
      </c>
      <c r="D268" s="587">
        <v>174234</v>
      </c>
      <c r="E268" s="586">
        <v>3003</v>
      </c>
      <c r="F268" s="588">
        <v>0</v>
      </c>
      <c r="G268" s="589">
        <v>5205</v>
      </c>
      <c r="H268" s="587">
        <v>0</v>
      </c>
      <c r="I268" s="586">
        <v>0</v>
      </c>
      <c r="J268" s="590">
        <v>0</v>
      </c>
      <c r="K268" s="591">
        <v>93407</v>
      </c>
      <c r="L268" s="590">
        <v>99825</v>
      </c>
      <c r="M268" s="591">
        <v>0</v>
      </c>
      <c r="N268" s="587">
        <v>22643</v>
      </c>
      <c r="O268" s="586">
        <v>3670</v>
      </c>
      <c r="P268" s="587">
        <v>12388</v>
      </c>
      <c r="Q268" s="586">
        <v>3670</v>
      </c>
      <c r="R268" s="591">
        <v>3670</v>
      </c>
      <c r="S268" s="588">
        <v>0</v>
      </c>
      <c r="T268" s="589">
        <v>2388</v>
      </c>
      <c r="U268" s="590">
        <v>2388</v>
      </c>
      <c r="V268" s="587">
        <v>0</v>
      </c>
      <c r="W268" s="586">
        <v>0</v>
      </c>
      <c r="X268" s="587">
        <v>0</v>
      </c>
      <c r="Y268" s="586">
        <v>0</v>
      </c>
      <c r="Z268" s="587">
        <v>0</v>
      </c>
      <c r="AA268" s="589">
        <v>0</v>
      </c>
      <c r="AB268" s="587">
        <v>0</v>
      </c>
      <c r="AC268" s="589">
        <v>1288</v>
      </c>
      <c r="AD268" s="587">
        <v>0</v>
      </c>
    </row>
    <row r="269" spans="1:52" customFormat="1" ht="15.75" customHeight="1">
      <c r="A269" s="584" t="s">
        <v>387</v>
      </c>
      <c r="B269" s="585">
        <v>113072</v>
      </c>
      <c r="C269" s="586">
        <v>105608</v>
      </c>
      <c r="D269" s="587">
        <v>109939</v>
      </c>
      <c r="E269" s="586">
        <v>5000</v>
      </c>
      <c r="F269" s="588">
        <v>0</v>
      </c>
      <c r="G269" s="589">
        <v>5000</v>
      </c>
      <c r="H269" s="587">
        <v>0</v>
      </c>
      <c r="I269" s="586">
        <v>0</v>
      </c>
      <c r="J269" s="590">
        <v>0</v>
      </c>
      <c r="K269" s="591">
        <v>0</v>
      </c>
      <c r="L269" s="590">
        <v>92459</v>
      </c>
      <c r="M269" s="591">
        <v>0</v>
      </c>
      <c r="N269" s="587">
        <v>0</v>
      </c>
      <c r="O269" s="586">
        <v>3915</v>
      </c>
      <c r="P269" s="587">
        <v>2627</v>
      </c>
      <c r="Q269" s="586">
        <v>3915</v>
      </c>
      <c r="R269" s="591">
        <v>3915</v>
      </c>
      <c r="S269" s="588">
        <v>0</v>
      </c>
      <c r="T269" s="589">
        <v>2627</v>
      </c>
      <c r="U269" s="590">
        <v>2627</v>
      </c>
      <c r="V269" s="587">
        <v>0</v>
      </c>
      <c r="W269" s="586">
        <v>0</v>
      </c>
      <c r="X269" s="587">
        <v>0</v>
      </c>
      <c r="Y269" s="586">
        <v>67</v>
      </c>
      <c r="Z269" s="587">
        <v>106</v>
      </c>
      <c r="AA269" s="589">
        <v>10776</v>
      </c>
      <c r="AB269" s="587">
        <v>0</v>
      </c>
      <c r="AC269" s="589">
        <v>0</v>
      </c>
      <c r="AD269" s="587">
        <v>400</v>
      </c>
    </row>
    <row r="270" spans="1:52" customFormat="1" ht="16.5" customHeight="1">
      <c r="A270" s="584" t="s">
        <v>388</v>
      </c>
      <c r="B270" s="585">
        <v>97121</v>
      </c>
      <c r="C270" s="586">
        <v>93000</v>
      </c>
      <c r="D270" s="587">
        <v>95000</v>
      </c>
      <c r="E270" s="586">
        <v>17907</v>
      </c>
      <c r="F270" s="588">
        <v>0</v>
      </c>
      <c r="G270" s="589">
        <v>13122</v>
      </c>
      <c r="H270" s="587">
        <v>0</v>
      </c>
      <c r="I270" s="586">
        <v>0</v>
      </c>
      <c r="J270" s="590">
        <v>0</v>
      </c>
      <c r="K270" s="591">
        <v>70245</v>
      </c>
      <c r="L270" s="590">
        <v>74586</v>
      </c>
      <c r="M270" s="591">
        <v>0</v>
      </c>
      <c r="N270" s="587">
        <v>0</v>
      </c>
      <c r="O270" s="586">
        <v>3130</v>
      </c>
      <c r="P270" s="587">
        <v>2121</v>
      </c>
      <c r="Q270" s="586">
        <v>3130</v>
      </c>
      <c r="R270" s="591">
        <v>3130</v>
      </c>
      <c r="S270" s="588">
        <v>0</v>
      </c>
      <c r="T270" s="589">
        <v>2121</v>
      </c>
      <c r="U270" s="590">
        <v>2121</v>
      </c>
      <c r="V270" s="587">
        <v>0</v>
      </c>
      <c r="W270" s="586">
        <v>0</v>
      </c>
      <c r="X270" s="587">
        <v>0</v>
      </c>
      <c r="Y270" s="586">
        <v>0</v>
      </c>
      <c r="Z270" s="587">
        <v>0</v>
      </c>
      <c r="AA270" s="589">
        <v>0</v>
      </c>
      <c r="AB270" s="587">
        <v>0</v>
      </c>
      <c r="AC270" s="589">
        <v>0</v>
      </c>
      <c r="AD270" s="587">
        <v>0</v>
      </c>
    </row>
    <row r="271" spans="1:52" customFormat="1" ht="15.75" customHeight="1">
      <c r="A271" s="584" t="s">
        <v>389</v>
      </c>
      <c r="B271" s="585">
        <v>153515</v>
      </c>
      <c r="C271" s="586">
        <v>138000</v>
      </c>
      <c r="D271" s="587">
        <v>140241</v>
      </c>
      <c r="E271" s="586">
        <v>11501</v>
      </c>
      <c r="F271" s="588">
        <v>0</v>
      </c>
      <c r="G271" s="589">
        <v>12859</v>
      </c>
      <c r="H271" s="587">
        <v>67</v>
      </c>
      <c r="I271" s="586">
        <v>1565</v>
      </c>
      <c r="J271" s="590">
        <v>0</v>
      </c>
      <c r="K271" s="591">
        <v>77364</v>
      </c>
      <c r="L271" s="590">
        <v>74124</v>
      </c>
      <c r="M271" s="591">
        <v>290</v>
      </c>
      <c r="N271" s="587">
        <v>0</v>
      </c>
      <c r="O271" s="586">
        <v>2313</v>
      </c>
      <c r="P271" s="587">
        <v>13274</v>
      </c>
      <c r="Q271" s="586">
        <v>1520</v>
      </c>
      <c r="R271" s="591">
        <v>1520</v>
      </c>
      <c r="S271" s="588">
        <v>0</v>
      </c>
      <c r="T271" s="589">
        <v>2079</v>
      </c>
      <c r="U271" s="590">
        <v>2079</v>
      </c>
      <c r="V271" s="587">
        <v>0</v>
      </c>
      <c r="W271" s="586">
        <v>0</v>
      </c>
      <c r="X271" s="587">
        <v>0</v>
      </c>
      <c r="Y271" s="586">
        <v>0</v>
      </c>
      <c r="Z271" s="587">
        <v>0</v>
      </c>
      <c r="AA271" s="589">
        <v>0</v>
      </c>
      <c r="AB271" s="587">
        <v>0</v>
      </c>
      <c r="AC271" s="589">
        <v>0</v>
      </c>
      <c r="AD271" s="587">
        <v>0</v>
      </c>
    </row>
    <row r="272" spans="1:52" customFormat="1" ht="14.25" customHeight="1">
      <c r="A272" s="584" t="s">
        <v>390</v>
      </c>
      <c r="B272" s="585">
        <v>545924</v>
      </c>
      <c r="C272" s="586">
        <v>504382</v>
      </c>
      <c r="D272" s="587">
        <v>523048</v>
      </c>
      <c r="E272" s="586">
        <v>40067</v>
      </c>
      <c r="F272" s="588">
        <v>0</v>
      </c>
      <c r="G272" s="589">
        <v>41165</v>
      </c>
      <c r="H272" s="587">
        <v>0</v>
      </c>
      <c r="I272" s="586">
        <v>0</v>
      </c>
      <c r="J272" s="590">
        <v>0</v>
      </c>
      <c r="K272" s="591">
        <v>244724</v>
      </c>
      <c r="L272" s="590">
        <v>253814</v>
      </c>
      <c r="M272" s="591">
        <v>0</v>
      </c>
      <c r="N272" s="587">
        <v>565358</v>
      </c>
      <c r="O272" s="589">
        <v>512787</v>
      </c>
      <c r="P272" s="587">
        <v>9658</v>
      </c>
      <c r="Q272" s="586">
        <v>7245</v>
      </c>
      <c r="R272" s="591">
        <v>7245</v>
      </c>
      <c r="S272" s="588">
        <v>0</v>
      </c>
      <c r="T272" s="589">
        <v>9658</v>
      </c>
      <c r="U272" s="590">
        <v>9658</v>
      </c>
      <c r="V272" s="587">
        <v>0</v>
      </c>
      <c r="W272" s="586">
        <v>0</v>
      </c>
      <c r="X272" s="587">
        <v>0</v>
      </c>
      <c r="Y272" s="586">
        <v>639</v>
      </c>
      <c r="Z272" s="587">
        <v>266</v>
      </c>
      <c r="AA272" s="589">
        <v>512787</v>
      </c>
      <c r="AB272" s="587">
        <v>12952</v>
      </c>
      <c r="AC272" s="589">
        <v>0</v>
      </c>
      <c r="AD272" s="587">
        <v>0</v>
      </c>
    </row>
    <row r="273" spans="1:255" customFormat="1" ht="13.5" customHeight="1">
      <c r="A273" s="584" t="s">
        <v>256</v>
      </c>
      <c r="B273" s="585">
        <v>209326</v>
      </c>
      <c r="C273" s="586">
        <v>177822</v>
      </c>
      <c r="D273" s="587">
        <v>189900</v>
      </c>
      <c r="E273" s="586">
        <v>10165</v>
      </c>
      <c r="F273" s="588">
        <v>0</v>
      </c>
      <c r="G273" s="589">
        <v>11575</v>
      </c>
      <c r="H273" s="587">
        <v>0</v>
      </c>
      <c r="I273" s="586">
        <v>9452</v>
      </c>
      <c r="J273" s="590">
        <v>1200</v>
      </c>
      <c r="K273" s="591">
        <v>105908</v>
      </c>
      <c r="L273" s="590">
        <v>123520</v>
      </c>
      <c r="M273" s="591">
        <v>50296</v>
      </c>
      <c r="N273" s="587">
        <v>0</v>
      </c>
      <c r="O273" s="586">
        <v>3905</v>
      </c>
      <c r="P273" s="587">
        <v>4026</v>
      </c>
      <c r="Q273" s="586">
        <v>2017</v>
      </c>
      <c r="R273" s="591">
        <v>2017</v>
      </c>
      <c r="S273" s="588">
        <v>0</v>
      </c>
      <c r="T273" s="589">
        <v>2924</v>
      </c>
      <c r="U273" s="590">
        <v>2924</v>
      </c>
      <c r="V273" s="587">
        <v>0</v>
      </c>
      <c r="W273" s="586">
        <v>0</v>
      </c>
      <c r="X273" s="587">
        <v>0</v>
      </c>
      <c r="Y273" s="586">
        <v>14000</v>
      </c>
      <c r="Z273" s="587">
        <v>15400</v>
      </c>
      <c r="AA273" s="589">
        <v>15856</v>
      </c>
      <c r="AB273" s="587">
        <v>0</v>
      </c>
      <c r="AC273" s="589">
        <v>0</v>
      </c>
      <c r="AD273" s="587">
        <v>0</v>
      </c>
    </row>
    <row r="274" spans="1:255" customFormat="1" ht="14.25" customHeight="1">
      <c r="A274" s="584" t="s">
        <v>491</v>
      </c>
      <c r="B274" s="585">
        <v>266692</v>
      </c>
      <c r="C274" s="586">
        <v>196000</v>
      </c>
      <c r="D274" s="587">
        <v>205000</v>
      </c>
      <c r="E274" s="586">
        <v>22146</v>
      </c>
      <c r="F274" s="588">
        <v>3</v>
      </c>
      <c r="G274" s="589">
        <v>16000</v>
      </c>
      <c r="H274" s="587">
        <v>0</v>
      </c>
      <c r="I274" s="586">
        <v>0</v>
      </c>
      <c r="J274" s="590">
        <v>650</v>
      </c>
      <c r="K274" s="591">
        <v>142511</v>
      </c>
      <c r="L274" s="590">
        <v>141202</v>
      </c>
      <c r="M274" s="591">
        <v>1113</v>
      </c>
      <c r="N274" s="587">
        <v>400</v>
      </c>
      <c r="O274" s="586">
        <v>3191</v>
      </c>
      <c r="P274" s="587">
        <v>59778</v>
      </c>
      <c r="Q274" s="586">
        <v>3191</v>
      </c>
      <c r="R274" s="591">
        <v>3191</v>
      </c>
      <c r="S274" s="588">
        <v>0</v>
      </c>
      <c r="T274" s="589">
        <v>4641</v>
      </c>
      <c r="U274" s="590">
        <v>4641</v>
      </c>
      <c r="V274" s="587">
        <v>0</v>
      </c>
      <c r="W274" s="586">
        <v>0</v>
      </c>
      <c r="X274" s="587">
        <v>0</v>
      </c>
      <c r="Y274" s="586">
        <v>659</v>
      </c>
      <c r="Z274" s="587">
        <v>624</v>
      </c>
      <c r="AA274" s="589">
        <v>0</v>
      </c>
      <c r="AB274" s="587">
        <v>0</v>
      </c>
      <c r="AC274" s="589">
        <v>819</v>
      </c>
      <c r="AD274" s="587">
        <v>1290</v>
      </c>
    </row>
    <row r="275" spans="1:255" customFormat="1" ht="14.25" customHeight="1">
      <c r="A275" s="584" t="s">
        <v>258</v>
      </c>
      <c r="B275" s="585">
        <v>119871</v>
      </c>
      <c r="C275" s="586">
        <v>100000</v>
      </c>
      <c r="D275" s="587">
        <v>116495</v>
      </c>
      <c r="E275" s="586">
        <v>18416</v>
      </c>
      <c r="F275" s="588">
        <v>0</v>
      </c>
      <c r="G275" s="589">
        <v>16003</v>
      </c>
      <c r="H275" s="587">
        <v>0</v>
      </c>
      <c r="I275" s="586">
        <v>599</v>
      </c>
      <c r="J275" s="590">
        <v>2500</v>
      </c>
      <c r="K275" s="591">
        <v>61727</v>
      </c>
      <c r="L275" s="590">
        <v>58405</v>
      </c>
      <c r="M275" s="591">
        <v>3340</v>
      </c>
      <c r="N275" s="587">
        <v>0</v>
      </c>
      <c r="O275" s="586">
        <v>2473</v>
      </c>
      <c r="P275" s="587">
        <v>3376</v>
      </c>
      <c r="Q275" s="586">
        <v>2473</v>
      </c>
      <c r="R275" s="591">
        <v>2473</v>
      </c>
      <c r="S275" s="588">
        <v>0</v>
      </c>
      <c r="T275" s="589">
        <v>3376</v>
      </c>
      <c r="U275" s="590">
        <v>3376</v>
      </c>
      <c r="V275" s="587">
        <v>0</v>
      </c>
      <c r="W275" s="586">
        <v>0</v>
      </c>
      <c r="X275" s="587">
        <v>0</v>
      </c>
      <c r="Y275" s="586">
        <v>0</v>
      </c>
      <c r="Z275" s="587">
        <v>0</v>
      </c>
      <c r="AA275" s="589">
        <v>0</v>
      </c>
      <c r="AB275" s="587">
        <v>0</v>
      </c>
      <c r="AC275" s="589">
        <v>0</v>
      </c>
      <c r="AD275" s="587">
        <v>0</v>
      </c>
    </row>
    <row r="276" spans="1:255" customFormat="1" ht="14.25" customHeight="1">
      <c r="A276" s="594" t="s">
        <v>391</v>
      </c>
      <c r="B276" s="595">
        <f>SUM(B261:B275)</f>
        <v>2646940</v>
      </c>
      <c r="C276" s="596">
        <f>SUM(C261:C275)</f>
        <v>2316250</v>
      </c>
      <c r="D276" s="597">
        <f>SUM(D261:D275)</f>
        <v>2487245</v>
      </c>
      <c r="E276" s="598">
        <f>SUM(E261:E275)</f>
        <v>181864</v>
      </c>
      <c r="F276" s="597">
        <f>SUM(F267:F275)</f>
        <v>3</v>
      </c>
      <c r="G276" s="598">
        <f t="shared" ref="G276:W276" si="13">SUM(G261:G275)</f>
        <v>179914</v>
      </c>
      <c r="H276" s="597">
        <f t="shared" si="13"/>
        <v>67</v>
      </c>
      <c r="I276" s="598">
        <f t="shared" si="13"/>
        <v>21470</v>
      </c>
      <c r="J276" s="599">
        <f t="shared" si="13"/>
        <v>9008</v>
      </c>
      <c r="K276" s="600">
        <f t="shared" si="13"/>
        <v>1364179</v>
      </c>
      <c r="L276" s="598">
        <f t="shared" si="13"/>
        <v>1539438</v>
      </c>
      <c r="M276" s="599">
        <f t="shared" si="13"/>
        <v>57762</v>
      </c>
      <c r="N276" s="597">
        <f t="shared" si="13"/>
        <v>601142</v>
      </c>
      <c r="O276" s="601">
        <f t="shared" si="13"/>
        <v>553965</v>
      </c>
      <c r="P276" s="602">
        <f t="shared" si="13"/>
        <v>126771</v>
      </c>
      <c r="Q276" s="598">
        <f t="shared" si="13"/>
        <v>45484</v>
      </c>
      <c r="R276" s="600">
        <f t="shared" si="13"/>
        <v>45459</v>
      </c>
      <c r="S276" s="603">
        <f t="shared" si="13"/>
        <v>25</v>
      </c>
      <c r="T276" s="598">
        <f t="shared" si="13"/>
        <v>49337</v>
      </c>
      <c r="U276" s="600">
        <f t="shared" si="13"/>
        <v>49307</v>
      </c>
      <c r="V276" s="602">
        <f t="shared" si="13"/>
        <v>30</v>
      </c>
      <c r="W276" s="596">
        <f t="shared" si="13"/>
        <v>0</v>
      </c>
      <c r="X276" s="597">
        <v>0</v>
      </c>
      <c r="Y276" s="598">
        <f t="shared" ref="Y276:AD276" si="14">SUM(Y261:Y275)</f>
        <v>16481</v>
      </c>
      <c r="Z276" s="597">
        <f t="shared" si="14"/>
        <v>17228</v>
      </c>
      <c r="AA276" s="598">
        <f t="shared" si="14"/>
        <v>539419</v>
      </c>
      <c r="AB276" s="597">
        <f t="shared" si="14"/>
        <v>12952</v>
      </c>
      <c r="AC276" s="598">
        <f t="shared" si="14"/>
        <v>2107</v>
      </c>
      <c r="AD276" s="597">
        <f t="shared" si="14"/>
        <v>2744</v>
      </c>
    </row>
    <row r="277" spans="1:255" s="189" customFormat="1">
      <c r="A277" s="604"/>
      <c r="B277" s="480"/>
      <c r="C277" s="573"/>
      <c r="D277" s="605"/>
      <c r="E277" s="573"/>
      <c r="F277" s="482"/>
      <c r="G277" s="481"/>
      <c r="H277" s="605"/>
      <c r="I277" s="573"/>
      <c r="J277" s="483"/>
      <c r="K277" s="481"/>
      <c r="L277" s="483"/>
      <c r="M277" s="483"/>
      <c r="N277" s="605"/>
      <c r="O277" s="573"/>
      <c r="P277" s="605"/>
      <c r="Q277" s="573"/>
      <c r="R277" s="481"/>
      <c r="S277" s="605"/>
      <c r="T277" s="573"/>
      <c r="U277" s="481"/>
      <c r="V277" s="605"/>
      <c r="W277" s="573"/>
      <c r="X277" s="605"/>
      <c r="Y277" s="573"/>
      <c r="Z277" s="605"/>
      <c r="AA277" s="573"/>
      <c r="AB277" s="605"/>
      <c r="AC277" s="573"/>
      <c r="AD277" s="605"/>
      <c r="AE277" s="187"/>
      <c r="AF277" s="187"/>
      <c r="AG277" s="187"/>
      <c r="AH277" s="187"/>
      <c r="AI277" s="187"/>
      <c r="AJ277" s="187"/>
      <c r="AK277" s="187"/>
      <c r="AL277" s="187"/>
      <c r="AM277" s="187"/>
      <c r="AN277" s="187"/>
      <c r="AO277" s="187"/>
      <c r="AP277" s="187"/>
      <c r="AQ277" s="187"/>
      <c r="AR277" s="187"/>
      <c r="AS277" s="187"/>
      <c r="AT277" s="187"/>
      <c r="AU277" s="187"/>
      <c r="AV277" s="188"/>
      <c r="AW277" s="188"/>
      <c r="AX277" s="188"/>
      <c r="AY277" s="188"/>
      <c r="AZ277" s="188"/>
      <c r="BA277" s="188"/>
      <c r="BB277" s="188"/>
      <c r="BC277" s="188"/>
      <c r="BD277" s="188"/>
      <c r="BE277" s="188"/>
      <c r="BF277" s="188"/>
      <c r="BG277" s="188"/>
      <c r="BH277" s="188"/>
      <c r="BI277" s="188"/>
      <c r="BJ277" s="188"/>
      <c r="BK277" s="188"/>
      <c r="BL277" s="188"/>
      <c r="BM277" s="188"/>
      <c r="BN277" s="188"/>
      <c r="BO277" s="188"/>
      <c r="BP277" s="188"/>
      <c r="BQ277" s="188"/>
      <c r="BR277" s="188"/>
      <c r="BS277" s="188"/>
      <c r="BT277" s="188"/>
      <c r="BU277" s="188"/>
      <c r="BV277" s="188"/>
      <c r="BW277" s="188"/>
      <c r="BX277" s="188"/>
      <c r="BY277" s="188"/>
      <c r="BZ277" s="188"/>
      <c r="CA277" s="188"/>
      <c r="CB277" s="188"/>
      <c r="CC277" s="188"/>
      <c r="CD277" s="188"/>
      <c r="CE277" s="188"/>
      <c r="CF277" s="188"/>
      <c r="CG277" s="188"/>
      <c r="CH277" s="188"/>
      <c r="CI277" s="188"/>
      <c r="CJ277" s="188"/>
      <c r="CK277" s="188"/>
      <c r="CL277" s="188"/>
      <c r="CM277" s="188"/>
      <c r="CN277" s="188"/>
      <c r="CO277" s="188"/>
      <c r="CP277" s="188"/>
      <c r="CQ277" s="188"/>
      <c r="CR277" s="188"/>
      <c r="CS277" s="188"/>
      <c r="CT277" s="188"/>
      <c r="CU277" s="188"/>
      <c r="CV277" s="188"/>
      <c r="CW277" s="188"/>
      <c r="CX277" s="188"/>
      <c r="CY277" s="188"/>
      <c r="CZ277" s="188"/>
      <c r="DA277" s="188"/>
      <c r="DB277" s="188"/>
      <c r="DC277" s="606"/>
      <c r="DD277" s="607"/>
      <c r="DE277" s="607"/>
      <c r="DF277" s="607"/>
      <c r="DG277" s="607"/>
      <c r="DH277" s="607"/>
      <c r="DI277" s="607"/>
      <c r="DJ277" s="607"/>
      <c r="DK277" s="607"/>
      <c r="DL277" s="607"/>
      <c r="DM277" s="607"/>
      <c r="DN277" s="607"/>
      <c r="DO277" s="607"/>
      <c r="DP277" s="607"/>
      <c r="DQ277" s="607"/>
      <c r="DR277" s="607"/>
      <c r="DS277" s="607"/>
      <c r="DT277" s="607"/>
      <c r="DU277" s="607"/>
      <c r="DV277" s="607"/>
      <c r="DW277" s="607"/>
      <c r="DX277" s="607"/>
      <c r="DY277" s="607"/>
      <c r="DZ277" s="607"/>
      <c r="EA277" s="607"/>
      <c r="EB277" s="607"/>
      <c r="EC277" s="607"/>
      <c r="ED277" s="607"/>
      <c r="EE277" s="607"/>
      <c r="EF277" s="607"/>
      <c r="EG277" s="607"/>
      <c r="EH277" s="607"/>
      <c r="EI277" s="607"/>
      <c r="EJ277" s="607"/>
      <c r="EK277" s="607"/>
      <c r="EL277" s="607"/>
      <c r="EM277" s="607"/>
      <c r="EN277" s="607"/>
      <c r="EO277" s="607"/>
      <c r="EP277" s="607"/>
      <c r="EQ277" s="607"/>
      <c r="ER277" s="607"/>
      <c r="ES277" s="607"/>
      <c r="ET277" s="607"/>
      <c r="EU277" s="607"/>
      <c r="EV277" s="607"/>
      <c r="EW277" s="607"/>
      <c r="EX277" s="607"/>
      <c r="EY277" s="607"/>
      <c r="EZ277" s="607"/>
      <c r="FA277" s="607"/>
      <c r="FB277" s="607"/>
      <c r="FC277" s="607"/>
      <c r="FD277" s="607"/>
      <c r="FE277" s="607"/>
      <c r="FF277" s="607"/>
      <c r="FG277" s="607"/>
      <c r="FH277" s="607"/>
      <c r="FI277" s="607"/>
      <c r="FJ277" s="607"/>
      <c r="FK277" s="607"/>
      <c r="FL277" s="607"/>
      <c r="FM277" s="607"/>
      <c r="FN277" s="607"/>
      <c r="FO277" s="607"/>
      <c r="FP277" s="607"/>
      <c r="FQ277" s="607"/>
      <c r="FR277" s="607"/>
      <c r="FS277" s="607"/>
      <c r="FT277" s="607"/>
      <c r="FU277" s="607"/>
      <c r="FV277" s="607"/>
      <c r="FW277" s="607"/>
      <c r="FX277" s="607"/>
      <c r="FY277" s="607"/>
      <c r="FZ277" s="607"/>
      <c r="GA277" s="607"/>
      <c r="GB277" s="607"/>
      <c r="GC277" s="607"/>
      <c r="GD277" s="607"/>
      <c r="GE277" s="607"/>
      <c r="GF277" s="607"/>
      <c r="GG277" s="607"/>
      <c r="GH277" s="607"/>
      <c r="GI277" s="607"/>
      <c r="GJ277" s="607"/>
      <c r="GK277" s="607"/>
      <c r="GL277" s="607"/>
      <c r="GM277" s="607"/>
      <c r="GN277" s="607"/>
      <c r="GO277" s="607"/>
      <c r="GP277" s="607"/>
      <c r="GQ277" s="607"/>
      <c r="GR277" s="607"/>
      <c r="GS277" s="607"/>
      <c r="GT277" s="607"/>
      <c r="GU277" s="607"/>
      <c r="GV277" s="607"/>
      <c r="GW277" s="607"/>
      <c r="GX277" s="607"/>
      <c r="GY277" s="607"/>
      <c r="GZ277" s="607"/>
      <c r="HA277" s="607"/>
      <c r="HB277" s="607"/>
      <c r="HC277" s="607"/>
      <c r="HD277" s="607"/>
      <c r="HE277" s="607"/>
      <c r="HF277" s="607"/>
      <c r="HG277" s="607"/>
      <c r="HH277" s="607"/>
      <c r="HI277" s="607"/>
      <c r="HJ277" s="607"/>
      <c r="HK277" s="607"/>
      <c r="HL277" s="607"/>
      <c r="HM277" s="607"/>
      <c r="HN277" s="607"/>
      <c r="HO277" s="607"/>
      <c r="HP277" s="607"/>
      <c r="HQ277" s="607"/>
      <c r="HR277" s="607"/>
      <c r="HS277" s="607"/>
      <c r="HT277" s="607"/>
      <c r="HU277" s="607"/>
      <c r="HV277" s="607"/>
      <c r="HW277" s="607"/>
      <c r="HX277" s="607"/>
      <c r="HY277" s="607"/>
      <c r="HZ277" s="607"/>
      <c r="IA277" s="607"/>
      <c r="IB277" s="607"/>
      <c r="IC277" s="607"/>
      <c r="ID277" s="607"/>
      <c r="IE277" s="607"/>
      <c r="IF277" s="607"/>
      <c r="IG277" s="607"/>
      <c r="IH277" s="607"/>
      <c r="II277" s="607"/>
      <c r="IJ277" s="607"/>
      <c r="IK277" s="607"/>
    </row>
    <row r="278" spans="1:255">
      <c r="AB278" s="608"/>
      <c r="AC278" s="608"/>
      <c r="AD278" s="176"/>
      <c r="AE278" s="176"/>
      <c r="AF278" s="176"/>
      <c r="AG278" s="176"/>
      <c r="AH278" s="176"/>
      <c r="AI278" s="176"/>
      <c r="AJ278" s="176"/>
      <c r="AK278" s="176"/>
      <c r="AL278" s="176"/>
      <c r="AM278" s="176"/>
      <c r="AN278" s="176"/>
      <c r="AO278" s="176"/>
      <c r="AP278" s="176"/>
      <c r="AQ278" s="176"/>
      <c r="AR278" s="176"/>
      <c r="AS278" s="176"/>
      <c r="AT278" s="176"/>
      <c r="AU278" s="176"/>
      <c r="AV278" s="176"/>
      <c r="AW278" s="176"/>
      <c r="AX278" s="176"/>
      <c r="AY278" s="176"/>
      <c r="AZ278" s="176"/>
      <c r="BA278" s="176"/>
      <c r="BB278" s="176"/>
      <c r="BC278" s="176"/>
      <c r="BD278" s="176"/>
      <c r="BE278" s="176"/>
      <c r="BF278" s="176"/>
      <c r="BG278" s="176"/>
      <c r="BH278" s="176"/>
      <c r="BI278" s="176"/>
      <c r="BJ278" s="176"/>
      <c r="BK278" s="176"/>
      <c r="BL278" s="176"/>
      <c r="BM278" s="176"/>
      <c r="BN278" s="176"/>
      <c r="BO278" s="176"/>
      <c r="BP278" s="176"/>
      <c r="BQ278" s="176"/>
      <c r="BR278" s="176"/>
      <c r="BS278" s="176"/>
      <c r="BT278" s="176"/>
      <c r="BU278" s="176"/>
      <c r="BV278" s="176"/>
      <c r="BW278" s="176"/>
      <c r="BX278" s="176"/>
      <c r="BY278" s="176"/>
      <c r="BZ278" s="176"/>
      <c r="CA278" s="176"/>
      <c r="CB278" s="176"/>
      <c r="CC278" s="176"/>
      <c r="CD278" s="176"/>
      <c r="CE278" s="176"/>
      <c r="CF278" s="176"/>
      <c r="CG278" s="176"/>
      <c r="CH278" s="176"/>
      <c r="CI278" s="176"/>
      <c r="CJ278" s="176"/>
      <c r="CK278" s="176"/>
      <c r="CL278" s="176"/>
      <c r="CM278" s="176"/>
      <c r="CN278" s="176"/>
      <c r="CO278" s="176"/>
      <c r="CP278" s="176"/>
      <c r="CQ278" s="176"/>
      <c r="CR278" s="176"/>
      <c r="CS278" s="176"/>
      <c r="CT278" s="176"/>
      <c r="CU278" s="176"/>
      <c r="CV278" s="176"/>
      <c r="CW278" s="176"/>
      <c r="CX278" s="176"/>
      <c r="CY278" s="176"/>
      <c r="CZ278" s="176"/>
      <c r="DA278" s="176"/>
      <c r="DB278" s="176"/>
      <c r="DC278" s="176"/>
      <c r="DD278" s="176"/>
      <c r="DE278" s="176"/>
      <c r="DF278" s="176"/>
      <c r="DG278" s="176"/>
      <c r="DH278" s="176"/>
      <c r="DI278" s="176"/>
      <c r="DJ278" s="176"/>
      <c r="DK278" s="176"/>
      <c r="DL278" s="176"/>
      <c r="DM278" s="176"/>
      <c r="DN278" s="177"/>
      <c r="DO278" s="178"/>
      <c r="DP278" s="178"/>
      <c r="DQ278" s="178"/>
      <c r="DR278" s="178"/>
      <c r="DS278" s="178"/>
      <c r="DT278" s="178"/>
      <c r="DU278" s="178"/>
      <c r="DV278" s="178"/>
      <c r="DW278" s="178"/>
      <c r="DX278" s="178"/>
      <c r="DY278" s="178"/>
      <c r="DZ278" s="178"/>
      <c r="EA278" s="178"/>
      <c r="EB278" s="178"/>
      <c r="EC278" s="178"/>
      <c r="ED278" s="178"/>
      <c r="EE278" s="178"/>
      <c r="EF278" s="178"/>
      <c r="EG278" s="178"/>
      <c r="EH278" s="178"/>
      <c r="EI278" s="178"/>
      <c r="EJ278" s="178"/>
      <c r="EK278" s="178"/>
      <c r="EL278" s="178"/>
      <c r="EM278" s="178"/>
      <c r="EN278" s="178"/>
      <c r="EO278" s="178"/>
      <c r="EP278" s="178"/>
      <c r="EQ278" s="178"/>
      <c r="ER278" s="178"/>
      <c r="ES278" s="178"/>
      <c r="ET278" s="178"/>
      <c r="EU278" s="178"/>
      <c r="EV278" s="178"/>
      <c r="EW278" s="178"/>
      <c r="EX278" s="178"/>
      <c r="EY278" s="178"/>
      <c r="EZ278" s="178"/>
      <c r="FA278" s="178"/>
      <c r="FB278" s="178"/>
      <c r="FC278" s="178"/>
      <c r="FD278" s="178"/>
      <c r="FE278" s="178"/>
      <c r="FF278" s="178"/>
      <c r="FG278" s="178"/>
      <c r="FH278" s="178"/>
      <c r="FI278" s="178"/>
      <c r="FJ278" s="178"/>
      <c r="FK278" s="178"/>
      <c r="FL278" s="178"/>
      <c r="FM278" s="178"/>
      <c r="FN278" s="178"/>
      <c r="FO278" s="178"/>
      <c r="FP278" s="178"/>
      <c r="FQ278" s="178"/>
      <c r="FR278" s="178"/>
      <c r="FS278" s="178"/>
      <c r="FT278" s="178"/>
      <c r="FU278" s="178"/>
      <c r="FV278" s="178"/>
      <c r="FW278" s="178"/>
      <c r="FX278" s="178"/>
      <c r="FY278" s="178"/>
      <c r="FZ278" s="178"/>
      <c r="GA278" s="178"/>
      <c r="GB278" s="178"/>
      <c r="GC278" s="178"/>
      <c r="GD278" s="178"/>
      <c r="GE278" s="178"/>
      <c r="GF278" s="178"/>
      <c r="GG278" s="178"/>
      <c r="GH278" s="178"/>
      <c r="GI278" s="178"/>
      <c r="GJ278" s="178"/>
      <c r="GK278" s="178"/>
      <c r="GL278" s="178"/>
      <c r="GM278" s="178"/>
      <c r="GN278" s="178"/>
      <c r="GO278" s="178"/>
      <c r="GP278" s="178"/>
      <c r="GQ278" s="178"/>
      <c r="GR278" s="178"/>
      <c r="GS278" s="178"/>
      <c r="GT278" s="178"/>
      <c r="GU278" s="178"/>
      <c r="GV278" s="178"/>
      <c r="GW278" s="178"/>
      <c r="GX278" s="178"/>
      <c r="GY278" s="178"/>
      <c r="GZ278" s="178"/>
      <c r="HA278" s="178"/>
      <c r="HB278" s="178"/>
      <c r="HC278" s="178"/>
      <c r="HD278" s="178"/>
      <c r="HE278" s="178"/>
      <c r="HF278" s="178"/>
      <c r="HG278" s="178"/>
      <c r="HH278" s="178"/>
      <c r="HI278" s="178"/>
      <c r="HJ278" s="178"/>
      <c r="HK278" s="178"/>
      <c r="HL278" s="178"/>
      <c r="HM278" s="178"/>
      <c r="HN278" s="178"/>
      <c r="HO278" s="178"/>
      <c r="HP278" s="178"/>
      <c r="HQ278" s="178"/>
      <c r="HR278" s="178"/>
      <c r="HS278" s="178"/>
      <c r="HT278" s="178"/>
      <c r="HU278" s="178"/>
      <c r="HV278" s="178"/>
      <c r="HW278" s="178"/>
      <c r="HX278" s="178"/>
      <c r="HY278" s="178"/>
      <c r="HZ278" s="178"/>
      <c r="IA278" s="178"/>
      <c r="IB278" s="178"/>
      <c r="IC278" s="178"/>
      <c r="ID278" s="178"/>
      <c r="IE278" s="178"/>
      <c r="IF278" s="178"/>
      <c r="IG278" s="178"/>
      <c r="IH278" s="178"/>
      <c r="II278" s="178"/>
      <c r="IJ278" s="178"/>
      <c r="IK278" s="178"/>
      <c r="IL278" s="178"/>
      <c r="IM278" s="178"/>
      <c r="IN278" s="178"/>
      <c r="IO278" s="178"/>
      <c r="IP278" s="178"/>
      <c r="IQ278" s="178"/>
      <c r="IR278" s="178"/>
      <c r="IS278" s="178"/>
      <c r="IT278" s="178"/>
      <c r="IU278" s="178"/>
    </row>
    <row r="279" spans="1:255">
      <c r="B279" s="176"/>
      <c r="C279" s="176"/>
      <c r="D279" s="176"/>
      <c r="E279" s="176"/>
      <c r="F279" s="176"/>
      <c r="G279" s="176"/>
      <c r="H279" s="176"/>
      <c r="I279" s="176"/>
      <c r="J279" s="176"/>
      <c r="K279" s="176"/>
      <c r="L279" s="176"/>
      <c r="M279" s="176"/>
      <c r="N279" s="176"/>
      <c r="O279" s="176"/>
      <c r="P279" s="176"/>
      <c r="Q279" s="176"/>
      <c r="R279" s="176"/>
      <c r="S279" s="176"/>
      <c r="T279" s="176"/>
      <c r="U279" s="176"/>
      <c r="V279" s="176"/>
      <c r="W279" s="176"/>
      <c r="X279" s="176"/>
      <c r="Y279" s="176"/>
      <c r="Z279" s="176"/>
      <c r="AA279" s="176"/>
      <c r="AB279" s="176"/>
      <c r="AC279" s="176"/>
      <c r="AD279" s="176"/>
      <c r="AE279" s="176"/>
      <c r="AF279" s="176"/>
      <c r="AG279" s="176"/>
      <c r="AH279" s="176"/>
      <c r="AI279" s="176"/>
      <c r="AJ279" s="176"/>
      <c r="AK279" s="176"/>
      <c r="AL279" s="176"/>
      <c r="AM279" s="176"/>
      <c r="AN279" s="176"/>
      <c r="AO279" s="176"/>
      <c r="AP279" s="176"/>
      <c r="AQ279" s="176"/>
      <c r="AR279" s="176"/>
      <c r="AS279" s="176"/>
      <c r="AT279" s="176"/>
      <c r="AU279" s="176"/>
      <c r="AV279" s="176"/>
      <c r="AW279" s="176"/>
      <c r="AX279" s="176"/>
      <c r="AY279" s="176"/>
      <c r="AZ279" s="176"/>
      <c r="BA279" s="176"/>
      <c r="BB279" s="176"/>
      <c r="BC279" s="176"/>
      <c r="BD279" s="176"/>
      <c r="BE279" s="176"/>
      <c r="BF279" s="176"/>
      <c r="BG279" s="176"/>
      <c r="BH279" s="176"/>
      <c r="BI279" s="176"/>
      <c r="BJ279" s="176"/>
      <c r="BK279" s="176"/>
      <c r="BL279" s="176"/>
      <c r="BM279" s="176"/>
      <c r="BN279" s="176"/>
      <c r="BO279" s="176"/>
      <c r="BP279" s="176"/>
      <c r="BQ279" s="176"/>
      <c r="BR279" s="176"/>
      <c r="BS279" s="176"/>
      <c r="BT279" s="176"/>
      <c r="BU279" s="176"/>
      <c r="BV279" s="176"/>
      <c r="BW279" s="176"/>
      <c r="BX279" s="176"/>
      <c r="BY279" s="176"/>
      <c r="BZ279" s="176"/>
      <c r="CA279" s="176"/>
      <c r="CB279" s="176"/>
      <c r="CC279" s="176"/>
      <c r="CD279" s="176"/>
      <c r="CE279" s="176"/>
      <c r="CF279" s="176"/>
      <c r="CG279" s="176"/>
      <c r="CH279" s="176"/>
      <c r="CI279" s="176"/>
      <c r="CJ279" s="177"/>
      <c r="CK279" s="178"/>
      <c r="CL279" s="178"/>
      <c r="CM279" s="178"/>
      <c r="CN279" s="178"/>
      <c r="CO279" s="178"/>
      <c r="CP279" s="178"/>
      <c r="CQ279" s="178"/>
      <c r="CR279" s="178"/>
      <c r="CS279" s="178"/>
      <c r="CT279" s="178"/>
      <c r="CU279" s="178"/>
      <c r="CV279" s="178"/>
      <c r="CW279" s="178"/>
      <c r="CX279" s="178"/>
      <c r="CY279" s="178"/>
      <c r="CZ279" s="178"/>
      <c r="DA279" s="178"/>
      <c r="DB279" s="178"/>
      <c r="DC279" s="178"/>
      <c r="DD279" s="178"/>
      <c r="DE279" s="178"/>
      <c r="DF279" s="178"/>
      <c r="DG279" s="178"/>
      <c r="DH279" s="178"/>
      <c r="DI279" s="178"/>
      <c r="DJ279" s="178"/>
      <c r="DK279" s="178"/>
      <c r="DL279" s="178"/>
      <c r="DM279" s="178"/>
      <c r="DN279" s="178"/>
      <c r="DO279" s="178"/>
      <c r="DP279" s="178"/>
      <c r="DQ279" s="178"/>
      <c r="DR279" s="178"/>
      <c r="DS279" s="178"/>
      <c r="DT279" s="178"/>
      <c r="DU279" s="178"/>
      <c r="DV279" s="178"/>
      <c r="DW279" s="178"/>
      <c r="DX279" s="178"/>
      <c r="DY279" s="178"/>
      <c r="DZ279" s="178"/>
      <c r="EA279" s="178"/>
      <c r="EB279" s="178"/>
      <c r="EC279" s="178"/>
      <c r="ED279" s="178"/>
      <c r="EE279" s="178"/>
      <c r="EF279" s="178"/>
      <c r="EG279" s="178"/>
      <c r="EH279" s="178"/>
      <c r="EI279" s="178"/>
      <c r="EJ279" s="178"/>
      <c r="EK279" s="178"/>
      <c r="EL279" s="178"/>
      <c r="EM279" s="178"/>
      <c r="EN279" s="178"/>
      <c r="EO279" s="178"/>
      <c r="EP279" s="178"/>
      <c r="EQ279" s="178"/>
      <c r="ER279" s="178"/>
      <c r="ES279" s="178"/>
      <c r="ET279" s="178"/>
      <c r="EU279" s="178"/>
      <c r="EV279" s="178"/>
      <c r="EW279" s="178"/>
      <c r="EX279" s="178"/>
      <c r="EY279" s="178"/>
      <c r="EZ279" s="178"/>
      <c r="FA279" s="178"/>
      <c r="FB279" s="178"/>
      <c r="FC279" s="178"/>
      <c r="FD279" s="178"/>
      <c r="FE279" s="178"/>
      <c r="FF279" s="178"/>
      <c r="FG279" s="178"/>
      <c r="FH279" s="178"/>
      <c r="FI279" s="178"/>
      <c r="FJ279" s="178"/>
      <c r="FK279" s="178"/>
      <c r="FL279" s="178"/>
      <c r="FM279" s="178"/>
      <c r="FN279" s="178"/>
      <c r="FO279" s="178"/>
      <c r="FP279" s="178"/>
      <c r="FQ279" s="178"/>
      <c r="FR279" s="178"/>
      <c r="FS279" s="178"/>
      <c r="FT279" s="178"/>
      <c r="FU279" s="178"/>
      <c r="FV279" s="178"/>
      <c r="FW279" s="178"/>
      <c r="FX279" s="178"/>
      <c r="FY279" s="178"/>
      <c r="FZ279" s="178"/>
      <c r="GA279" s="178"/>
      <c r="GB279" s="178"/>
      <c r="GC279" s="178"/>
      <c r="GD279" s="178"/>
      <c r="GE279" s="178"/>
      <c r="GF279" s="178"/>
      <c r="GG279" s="178"/>
      <c r="GH279" s="178"/>
      <c r="GI279" s="178"/>
      <c r="GJ279" s="178"/>
      <c r="GK279" s="178"/>
      <c r="GL279" s="178"/>
      <c r="GM279" s="178"/>
      <c r="GN279" s="178"/>
      <c r="GO279" s="178"/>
      <c r="GP279" s="178"/>
      <c r="GQ279" s="178"/>
      <c r="GR279" s="178"/>
      <c r="GS279" s="178"/>
      <c r="GT279" s="178"/>
      <c r="GU279" s="178"/>
      <c r="GV279" s="178"/>
      <c r="GW279" s="178"/>
      <c r="GX279" s="178"/>
      <c r="GY279" s="178"/>
      <c r="GZ279" s="178"/>
      <c r="HA279" s="178"/>
      <c r="HB279" s="178"/>
      <c r="HC279" s="178"/>
      <c r="HD279" s="178"/>
      <c r="HE279" s="178"/>
      <c r="HF279" s="178"/>
      <c r="HG279" s="178"/>
      <c r="HH279" s="178"/>
      <c r="HI279" s="178"/>
      <c r="HJ279" s="178"/>
      <c r="HK279" s="178"/>
      <c r="HL279" s="178"/>
      <c r="HM279" s="178"/>
      <c r="HN279" s="178"/>
      <c r="HO279" s="178"/>
      <c r="HP279" s="178"/>
    </row>
    <row r="280" spans="1:255">
      <c r="B280" s="176"/>
      <c r="C280" s="176"/>
      <c r="D280" s="176"/>
      <c r="E280" s="176"/>
      <c r="F280" s="176"/>
      <c r="G280" s="176"/>
      <c r="H280" s="176"/>
      <c r="I280" s="176"/>
      <c r="J280" s="176"/>
      <c r="K280" s="176"/>
      <c r="L280" s="176"/>
      <c r="M280" s="176"/>
      <c r="N280" s="176"/>
      <c r="O280" s="176"/>
      <c r="P280" s="176"/>
      <c r="Q280" s="176"/>
      <c r="R280" s="176"/>
      <c r="S280" s="176"/>
      <c r="T280" s="176"/>
      <c r="U280" s="176"/>
      <c r="V280" s="176"/>
      <c r="W280" s="176"/>
      <c r="X280" s="176"/>
      <c r="Y280" s="176"/>
      <c r="Z280" s="176"/>
      <c r="AA280" s="176"/>
      <c r="AB280" s="176"/>
      <c r="AC280" s="176"/>
      <c r="AD280" s="176"/>
      <c r="AE280" s="176"/>
      <c r="AF280" s="176"/>
      <c r="AG280" s="176"/>
      <c r="AH280" s="176"/>
      <c r="AI280" s="176"/>
      <c r="AJ280" s="176"/>
      <c r="AK280" s="176"/>
      <c r="AL280" s="176"/>
      <c r="AM280" s="176"/>
      <c r="AN280" s="176"/>
      <c r="AO280" s="176"/>
      <c r="AP280" s="176"/>
      <c r="AQ280" s="176"/>
      <c r="AR280" s="176"/>
      <c r="AS280" s="176"/>
      <c r="AT280" s="176"/>
      <c r="AU280" s="176"/>
      <c r="AV280" s="176"/>
      <c r="AW280" s="176"/>
      <c r="AX280" s="176"/>
      <c r="AY280" s="176"/>
      <c r="AZ280" s="176"/>
      <c r="BA280" s="176"/>
      <c r="BB280" s="176"/>
      <c r="BC280" s="176"/>
      <c r="BD280" s="176"/>
      <c r="BE280" s="176"/>
      <c r="BF280" s="176"/>
      <c r="BG280" s="176"/>
      <c r="BH280" s="176"/>
      <c r="BI280" s="176"/>
      <c r="BJ280" s="176"/>
      <c r="BK280" s="176"/>
      <c r="BL280" s="176"/>
      <c r="BM280" s="176"/>
      <c r="BN280" s="176"/>
      <c r="BO280" s="176"/>
      <c r="BP280" s="176"/>
      <c r="BQ280" s="176"/>
      <c r="BR280" s="176"/>
      <c r="BS280" s="176"/>
      <c r="BT280" s="176"/>
      <c r="BU280" s="176"/>
      <c r="BV280" s="176"/>
      <c r="BW280" s="176"/>
      <c r="BX280" s="176"/>
      <c r="BY280" s="176"/>
      <c r="BZ280" s="176"/>
      <c r="CA280" s="176"/>
      <c r="CB280" s="176"/>
      <c r="CC280" s="176"/>
      <c r="CD280" s="176"/>
      <c r="CE280" s="176"/>
      <c r="CF280" s="176"/>
      <c r="CG280" s="176"/>
      <c r="CH280" s="176"/>
      <c r="CI280" s="177"/>
      <c r="CJ280" s="178"/>
      <c r="CK280" s="178"/>
      <c r="CL280" s="178"/>
      <c r="CM280" s="178"/>
      <c r="CN280" s="178"/>
      <c r="CO280" s="178"/>
      <c r="CP280" s="178"/>
      <c r="CQ280" s="178"/>
      <c r="CR280" s="178"/>
      <c r="CS280" s="178"/>
      <c r="CT280" s="178"/>
      <c r="CU280" s="178"/>
      <c r="CV280" s="178"/>
      <c r="CW280" s="178"/>
      <c r="CX280" s="178"/>
      <c r="CY280" s="178"/>
      <c r="CZ280" s="178"/>
      <c r="DA280" s="178"/>
      <c r="DB280" s="178"/>
      <c r="DC280" s="178"/>
      <c r="DD280" s="178"/>
      <c r="DE280" s="178"/>
      <c r="DF280" s="178"/>
      <c r="DG280" s="178"/>
      <c r="DH280" s="178"/>
      <c r="DI280" s="178"/>
      <c r="DJ280" s="178"/>
      <c r="DK280" s="178"/>
      <c r="DL280" s="178"/>
      <c r="DM280" s="178"/>
      <c r="DN280" s="178"/>
      <c r="DO280" s="178"/>
      <c r="DP280" s="178"/>
      <c r="DQ280" s="178"/>
      <c r="DR280" s="178"/>
      <c r="DS280" s="178"/>
      <c r="DT280" s="178"/>
      <c r="DU280" s="178"/>
      <c r="DV280" s="178"/>
      <c r="DW280" s="178"/>
      <c r="DX280" s="178"/>
      <c r="DY280" s="178"/>
      <c r="DZ280" s="178"/>
      <c r="EA280" s="178"/>
      <c r="EB280" s="178"/>
      <c r="EC280" s="178"/>
      <c r="ED280" s="178"/>
      <c r="EE280" s="178"/>
      <c r="EF280" s="178"/>
      <c r="EG280" s="178"/>
      <c r="EH280" s="178"/>
      <c r="EI280" s="178"/>
      <c r="EJ280" s="178"/>
      <c r="EK280" s="178"/>
      <c r="EL280" s="178"/>
      <c r="EM280" s="178"/>
      <c r="EN280" s="178"/>
      <c r="EO280" s="178"/>
      <c r="EP280" s="178"/>
      <c r="EQ280" s="178"/>
      <c r="ER280" s="178"/>
      <c r="ES280" s="178"/>
      <c r="ET280" s="178"/>
      <c r="EU280" s="178"/>
      <c r="EV280" s="178"/>
      <c r="EW280" s="178"/>
      <c r="EX280" s="178"/>
      <c r="EY280" s="178"/>
      <c r="EZ280" s="178"/>
      <c r="FA280" s="178"/>
      <c r="FB280" s="178"/>
      <c r="FC280" s="178"/>
      <c r="FD280" s="178"/>
      <c r="FE280" s="178"/>
      <c r="FF280" s="178"/>
      <c r="FG280" s="178"/>
      <c r="FH280" s="178"/>
      <c r="FI280" s="178"/>
      <c r="FJ280" s="178"/>
      <c r="FK280" s="178"/>
      <c r="FL280" s="178"/>
      <c r="FM280" s="178"/>
      <c r="FN280" s="178"/>
      <c r="FO280" s="178"/>
      <c r="FP280" s="178"/>
      <c r="FQ280" s="178"/>
      <c r="FR280" s="178"/>
      <c r="FS280" s="178"/>
      <c r="FT280" s="178"/>
      <c r="FU280" s="178"/>
      <c r="FV280" s="178"/>
      <c r="FW280" s="178"/>
      <c r="FX280" s="178"/>
      <c r="FY280" s="178"/>
      <c r="FZ280" s="178"/>
      <c r="GA280" s="178"/>
      <c r="GB280" s="178"/>
      <c r="GC280" s="178"/>
      <c r="GD280" s="178"/>
      <c r="GE280" s="178"/>
      <c r="GF280" s="178"/>
      <c r="GG280" s="178"/>
      <c r="GH280" s="178"/>
      <c r="GI280" s="178"/>
      <c r="GJ280" s="178"/>
      <c r="GK280" s="178"/>
      <c r="GL280" s="178"/>
      <c r="GM280" s="178"/>
      <c r="GN280" s="178"/>
      <c r="GO280" s="178"/>
      <c r="GP280" s="178"/>
      <c r="GQ280" s="178"/>
      <c r="GR280" s="178"/>
      <c r="GS280" s="178"/>
      <c r="GT280" s="178"/>
      <c r="GU280" s="178"/>
      <c r="GV280" s="178"/>
      <c r="GW280" s="178"/>
      <c r="GX280" s="178"/>
      <c r="GY280" s="178"/>
      <c r="GZ280" s="178"/>
      <c r="HA280" s="178"/>
      <c r="HB280" s="178"/>
      <c r="HC280" s="178"/>
      <c r="HD280" s="178"/>
      <c r="HE280" s="178"/>
      <c r="HF280" s="178"/>
      <c r="HG280" s="178"/>
      <c r="HH280" s="178"/>
      <c r="HI280" s="178"/>
      <c r="HJ280" s="178"/>
      <c r="HK280" s="178"/>
      <c r="HL280" s="178"/>
      <c r="HM280" s="178"/>
      <c r="HN280" s="178"/>
    </row>
    <row r="281" spans="1:255">
      <c r="B281" s="176"/>
      <c r="C281" s="176"/>
      <c r="D281" s="176"/>
      <c r="E281" s="176"/>
      <c r="F281" s="176"/>
      <c r="G281" s="176"/>
      <c r="H281" s="176"/>
      <c r="I281" s="176"/>
      <c r="J281" s="176"/>
      <c r="K281" s="176"/>
      <c r="L281" s="176"/>
      <c r="M281" s="176"/>
      <c r="N281" s="176"/>
      <c r="O281" s="176"/>
      <c r="P281" s="176"/>
      <c r="Q281" s="176"/>
      <c r="R281" s="176"/>
      <c r="S281" s="176"/>
      <c r="T281" s="176"/>
      <c r="U281" s="176"/>
      <c r="V281" s="176"/>
      <c r="W281" s="176"/>
      <c r="X281" s="176"/>
      <c r="Y281" s="176"/>
      <c r="Z281" s="176"/>
      <c r="AA281" s="176"/>
      <c r="AB281" s="176"/>
      <c r="AC281" s="176"/>
      <c r="AD281" s="176"/>
      <c r="AE281" s="176"/>
      <c r="AF281" s="176"/>
      <c r="AG281" s="176"/>
      <c r="AH281" s="176"/>
      <c r="AI281" s="176"/>
      <c r="AJ281" s="176"/>
      <c r="AK281" s="176"/>
      <c r="AL281" s="176"/>
      <c r="AM281" s="176"/>
      <c r="AN281" s="176"/>
      <c r="AO281" s="176"/>
      <c r="AP281" s="176"/>
      <c r="AQ281" s="176"/>
      <c r="AR281" s="176"/>
      <c r="AS281" s="176"/>
      <c r="AT281" s="176"/>
      <c r="AU281" s="176"/>
      <c r="AV281" s="176"/>
      <c r="AW281" s="176"/>
      <c r="AX281" s="176"/>
      <c r="AY281" s="176"/>
      <c r="AZ281" s="176"/>
      <c r="BA281" s="176"/>
      <c r="BB281" s="176"/>
      <c r="BC281" s="176"/>
      <c r="BD281" s="176"/>
      <c r="BE281" s="176"/>
      <c r="BF281" s="176"/>
      <c r="BG281" s="176"/>
      <c r="BH281" s="176"/>
      <c r="BI281" s="176"/>
      <c r="BJ281" s="176"/>
      <c r="BK281" s="176"/>
      <c r="BL281" s="176"/>
      <c r="BM281" s="176"/>
      <c r="BN281" s="176"/>
      <c r="BO281" s="176"/>
      <c r="BP281" s="176"/>
      <c r="BQ281" s="176"/>
      <c r="BR281" s="176"/>
      <c r="BS281" s="176"/>
      <c r="BT281" s="176"/>
      <c r="BU281" s="176"/>
      <c r="BV281" s="176"/>
      <c r="BW281" s="176"/>
      <c r="BX281" s="176"/>
      <c r="BY281" s="176"/>
      <c r="BZ281" s="176"/>
      <c r="CA281" s="176"/>
      <c r="CB281" s="176"/>
      <c r="CC281" s="176"/>
      <c r="CD281" s="176"/>
      <c r="CE281" s="176"/>
      <c r="CF281" s="176"/>
      <c r="CG281" s="176"/>
      <c r="CH281" s="176"/>
      <c r="CI281" s="176"/>
      <c r="CJ281" s="177"/>
      <c r="CK281" s="178"/>
      <c r="CL281" s="178"/>
      <c r="CM281" s="178"/>
      <c r="CN281" s="178"/>
      <c r="CO281" s="178"/>
      <c r="CP281" s="178"/>
      <c r="CQ281" s="178"/>
      <c r="CR281" s="178"/>
      <c r="CS281" s="178"/>
      <c r="CT281" s="178"/>
      <c r="CU281" s="178"/>
      <c r="CV281" s="178"/>
      <c r="CW281" s="178"/>
      <c r="CX281" s="178"/>
      <c r="CY281" s="178"/>
      <c r="CZ281" s="178"/>
      <c r="DA281" s="178"/>
      <c r="DB281" s="178"/>
      <c r="DC281" s="178"/>
      <c r="DD281" s="178"/>
      <c r="DE281" s="178"/>
      <c r="DF281" s="178"/>
      <c r="DG281" s="178"/>
      <c r="DH281" s="178"/>
      <c r="DI281" s="178"/>
      <c r="DJ281" s="178"/>
      <c r="DK281" s="178"/>
      <c r="DL281" s="178"/>
      <c r="DM281" s="178"/>
      <c r="DN281" s="178"/>
      <c r="DO281" s="178"/>
      <c r="DP281" s="178"/>
      <c r="DQ281" s="178"/>
      <c r="DR281" s="178"/>
      <c r="DS281" s="178"/>
      <c r="DT281" s="178"/>
      <c r="DU281" s="178"/>
      <c r="DV281" s="178"/>
      <c r="DW281" s="178"/>
      <c r="DX281" s="178"/>
      <c r="DY281" s="178"/>
      <c r="DZ281" s="178"/>
      <c r="EA281" s="178"/>
      <c r="EB281" s="178"/>
      <c r="EC281" s="178"/>
      <c r="ED281" s="178"/>
      <c r="EE281" s="178"/>
      <c r="EF281" s="178"/>
      <c r="EG281" s="178"/>
      <c r="EH281" s="178"/>
      <c r="EI281" s="178"/>
      <c r="EJ281" s="178"/>
      <c r="EK281" s="178"/>
      <c r="EL281" s="178"/>
      <c r="EM281" s="178"/>
      <c r="EN281" s="178"/>
      <c r="EO281" s="178"/>
      <c r="EP281" s="178"/>
      <c r="EQ281" s="178"/>
      <c r="ER281" s="178"/>
      <c r="ES281" s="178"/>
      <c r="ET281" s="178"/>
      <c r="EU281" s="178"/>
      <c r="EV281" s="178"/>
      <c r="EW281" s="178"/>
      <c r="EX281" s="178"/>
      <c r="EY281" s="178"/>
      <c r="EZ281" s="178"/>
      <c r="FA281" s="178"/>
      <c r="FB281" s="178"/>
      <c r="FC281" s="178"/>
      <c r="FD281" s="178"/>
      <c r="FE281" s="178"/>
      <c r="FF281" s="178"/>
      <c r="FG281" s="178"/>
      <c r="FH281" s="178"/>
      <c r="FI281" s="178"/>
      <c r="FJ281" s="178"/>
      <c r="FK281" s="178"/>
      <c r="FL281" s="178"/>
      <c r="FM281" s="178"/>
      <c r="FN281" s="178"/>
      <c r="FO281" s="178"/>
      <c r="FP281" s="178"/>
      <c r="FQ281" s="178"/>
      <c r="FR281" s="178"/>
      <c r="FS281" s="178"/>
      <c r="FT281" s="178"/>
      <c r="FU281" s="178"/>
      <c r="FV281" s="178"/>
      <c r="FW281" s="178"/>
      <c r="FX281" s="178"/>
      <c r="FY281" s="178"/>
      <c r="FZ281" s="178"/>
      <c r="GA281" s="178"/>
      <c r="GB281" s="178"/>
      <c r="GC281" s="178"/>
      <c r="GD281" s="178"/>
      <c r="GE281" s="178"/>
      <c r="GF281" s="178"/>
      <c r="GG281" s="178"/>
      <c r="GH281" s="178"/>
      <c r="GI281" s="178"/>
      <c r="GJ281" s="178"/>
      <c r="GK281" s="178"/>
      <c r="GL281" s="178"/>
      <c r="GM281" s="178"/>
      <c r="GN281" s="178"/>
      <c r="GO281" s="178"/>
      <c r="GP281" s="178"/>
      <c r="GQ281" s="178"/>
      <c r="GR281" s="178"/>
      <c r="GS281" s="178"/>
      <c r="GT281" s="178"/>
      <c r="GU281" s="178"/>
      <c r="GV281" s="178"/>
      <c r="GW281" s="178"/>
      <c r="GX281" s="178"/>
      <c r="GY281" s="178"/>
      <c r="GZ281" s="178"/>
      <c r="HA281" s="178"/>
      <c r="HB281" s="178"/>
      <c r="HC281" s="178"/>
      <c r="HD281" s="178"/>
      <c r="HE281" s="178"/>
      <c r="HF281" s="178"/>
      <c r="HG281" s="178"/>
      <c r="HH281" s="178"/>
      <c r="HI281" s="178"/>
      <c r="HJ281" s="178"/>
      <c r="HK281" s="178"/>
      <c r="HL281" s="178"/>
      <c r="HM281" s="178"/>
      <c r="HN281" s="178"/>
      <c r="HO281" s="178"/>
    </row>
    <row r="282" spans="1:255">
      <c r="B282" s="176"/>
      <c r="C282" s="176"/>
      <c r="D282" s="176"/>
      <c r="E282" s="176"/>
      <c r="F282" s="176"/>
      <c r="G282" s="176"/>
      <c r="H282" s="176"/>
      <c r="I282" s="176"/>
      <c r="J282" s="176"/>
      <c r="K282" s="176"/>
      <c r="L282" s="176"/>
      <c r="M282" s="176"/>
      <c r="N282" s="176"/>
      <c r="O282" s="176"/>
      <c r="P282" s="176"/>
      <c r="Q282" s="176"/>
      <c r="R282" s="176"/>
      <c r="S282" s="176"/>
      <c r="T282" s="176"/>
      <c r="U282" s="176"/>
      <c r="V282" s="176"/>
      <c r="W282" s="176"/>
      <c r="X282" s="176"/>
      <c r="Y282" s="176"/>
      <c r="Z282" s="176"/>
      <c r="AA282" s="176"/>
      <c r="AB282" s="176"/>
      <c r="AC282" s="176"/>
      <c r="AD282" s="176"/>
      <c r="AE282" s="176"/>
      <c r="AF282" s="176"/>
      <c r="AG282" s="176"/>
      <c r="AH282" s="176"/>
      <c r="AI282" s="176"/>
      <c r="AJ282" s="176"/>
      <c r="AK282" s="176"/>
      <c r="AL282" s="176"/>
      <c r="AM282" s="176"/>
      <c r="AN282" s="176"/>
      <c r="AO282" s="176"/>
      <c r="AP282" s="176"/>
      <c r="AQ282" s="176"/>
      <c r="AR282" s="176"/>
      <c r="AS282" s="176"/>
      <c r="AT282" s="176"/>
      <c r="AU282" s="176"/>
      <c r="AV282" s="176"/>
      <c r="AW282" s="176"/>
      <c r="AX282" s="176"/>
      <c r="AY282" s="176"/>
      <c r="AZ282" s="176"/>
      <c r="BA282" s="176"/>
      <c r="BB282" s="176"/>
      <c r="BC282" s="176"/>
      <c r="BD282" s="176"/>
      <c r="BE282" s="176"/>
      <c r="BF282" s="176"/>
      <c r="BG282" s="176"/>
      <c r="BH282" s="176"/>
      <c r="BI282" s="176"/>
      <c r="BJ282" s="176"/>
      <c r="BK282" s="176"/>
      <c r="BL282" s="176"/>
      <c r="BM282" s="176"/>
      <c r="BN282" s="176"/>
      <c r="BO282" s="176"/>
      <c r="BP282" s="176"/>
      <c r="BQ282" s="176"/>
      <c r="BR282" s="176"/>
      <c r="BS282" s="176"/>
      <c r="BT282" s="176"/>
      <c r="BU282" s="176"/>
      <c r="BV282" s="176"/>
      <c r="BW282" s="176"/>
      <c r="BX282" s="176"/>
      <c r="BY282" s="176"/>
      <c r="BZ282" s="176"/>
      <c r="CA282" s="176"/>
      <c r="CB282" s="176"/>
      <c r="CC282" s="176"/>
      <c r="CD282" s="176"/>
      <c r="CE282" s="176"/>
      <c r="CF282" s="176"/>
      <c r="CG282" s="176"/>
      <c r="CH282" s="176"/>
      <c r="CI282" s="176"/>
      <c r="CJ282" s="176"/>
      <c r="CK282" s="177"/>
      <c r="CL282" s="178"/>
      <c r="CM282" s="178"/>
      <c r="CN282" s="178"/>
      <c r="CO282" s="178"/>
      <c r="CP282" s="178"/>
      <c r="CQ282" s="178"/>
      <c r="CR282" s="178"/>
      <c r="CS282" s="178"/>
      <c r="CT282" s="178"/>
      <c r="CU282" s="178"/>
      <c r="CV282" s="178"/>
      <c r="CW282" s="178"/>
      <c r="CX282" s="178"/>
      <c r="CY282" s="178"/>
      <c r="CZ282" s="178"/>
      <c r="DA282" s="178"/>
      <c r="DB282" s="178"/>
      <c r="DC282" s="178"/>
      <c r="DD282" s="178"/>
      <c r="DE282" s="178"/>
      <c r="DF282" s="178"/>
      <c r="DG282" s="178"/>
      <c r="DH282" s="178"/>
      <c r="DI282" s="178"/>
      <c r="DJ282" s="178"/>
      <c r="DK282" s="178"/>
      <c r="DL282" s="178"/>
      <c r="DM282" s="178"/>
      <c r="DN282" s="178"/>
      <c r="DO282" s="178"/>
      <c r="DP282" s="178"/>
      <c r="DQ282" s="178"/>
      <c r="DR282" s="178"/>
      <c r="DS282" s="178"/>
      <c r="DT282" s="178"/>
      <c r="DU282" s="178"/>
      <c r="DV282" s="178"/>
      <c r="DW282" s="178"/>
      <c r="DX282" s="178"/>
      <c r="DY282" s="178"/>
      <c r="DZ282" s="178"/>
      <c r="EA282" s="178"/>
      <c r="EB282" s="178"/>
      <c r="EC282" s="178"/>
      <c r="ED282" s="178"/>
      <c r="EE282" s="178"/>
      <c r="EF282" s="178"/>
      <c r="EG282" s="178"/>
      <c r="EH282" s="178"/>
      <c r="EI282" s="178"/>
      <c r="EJ282" s="178"/>
      <c r="EK282" s="178"/>
      <c r="EL282" s="178"/>
      <c r="EM282" s="178"/>
      <c r="EN282" s="178"/>
      <c r="EO282" s="178"/>
      <c r="EP282" s="178"/>
      <c r="EQ282" s="178"/>
      <c r="ER282" s="178"/>
      <c r="ES282" s="178"/>
      <c r="ET282" s="178"/>
      <c r="EU282" s="178"/>
      <c r="EV282" s="178"/>
      <c r="EW282" s="178"/>
      <c r="EX282" s="178"/>
      <c r="EY282" s="178"/>
      <c r="EZ282" s="178"/>
      <c r="FA282" s="178"/>
      <c r="FB282" s="178"/>
      <c r="FC282" s="178"/>
      <c r="FD282" s="178"/>
      <c r="FE282" s="178"/>
      <c r="FF282" s="178"/>
      <c r="FG282" s="178"/>
      <c r="FH282" s="178"/>
      <c r="FI282" s="178"/>
      <c r="FJ282" s="178"/>
      <c r="FK282" s="178"/>
      <c r="FL282" s="178"/>
      <c r="FM282" s="178"/>
      <c r="FN282" s="178"/>
      <c r="FO282" s="178"/>
      <c r="FP282" s="178"/>
      <c r="FQ282" s="178"/>
      <c r="FR282" s="178"/>
      <c r="FS282" s="178"/>
      <c r="FT282" s="178"/>
      <c r="FU282" s="178"/>
      <c r="FV282" s="178"/>
      <c r="FW282" s="178"/>
      <c r="FX282" s="178"/>
      <c r="FY282" s="178"/>
      <c r="FZ282" s="178"/>
      <c r="GA282" s="178"/>
      <c r="GB282" s="178"/>
      <c r="GC282" s="178"/>
      <c r="GD282" s="178"/>
      <c r="GE282" s="178"/>
      <c r="GF282" s="178"/>
      <c r="GG282" s="178"/>
      <c r="GH282" s="178"/>
      <c r="GI282" s="178"/>
      <c r="GJ282" s="178"/>
      <c r="GK282" s="178"/>
      <c r="GL282" s="178"/>
      <c r="GM282" s="178"/>
      <c r="GN282" s="178"/>
      <c r="GO282" s="178"/>
      <c r="GP282" s="178"/>
      <c r="GQ282" s="178"/>
      <c r="GR282" s="178"/>
      <c r="GS282" s="178"/>
      <c r="GT282" s="178"/>
      <c r="GU282" s="178"/>
      <c r="GV282" s="178"/>
      <c r="GW282" s="178"/>
      <c r="GX282" s="178"/>
      <c r="GY282" s="178"/>
      <c r="GZ282" s="178"/>
      <c r="HA282" s="178"/>
      <c r="HB282" s="178"/>
      <c r="HC282" s="178"/>
      <c r="HD282" s="178"/>
      <c r="HE282" s="178"/>
      <c r="HF282" s="178"/>
      <c r="HG282" s="178"/>
      <c r="HH282" s="178"/>
      <c r="HI282" s="178"/>
      <c r="HJ282" s="178"/>
      <c r="HK282" s="178"/>
      <c r="HL282" s="178"/>
      <c r="HM282" s="178"/>
      <c r="HN282" s="178"/>
      <c r="HO282" s="178"/>
      <c r="HP282" s="178"/>
    </row>
    <row r="283" spans="1:255">
      <c r="B283" s="176"/>
      <c r="C283" s="176"/>
      <c r="D283" s="176"/>
      <c r="E283" s="176"/>
      <c r="F283" s="176"/>
      <c r="G283" s="176"/>
      <c r="H283" s="176"/>
      <c r="I283" s="176"/>
      <c r="J283" s="176"/>
      <c r="K283" s="176"/>
      <c r="L283" s="176"/>
      <c r="M283" s="176"/>
      <c r="N283" s="176"/>
      <c r="O283" s="176"/>
      <c r="P283" s="176"/>
      <c r="Q283" s="176"/>
      <c r="R283" s="176"/>
      <c r="S283" s="176"/>
      <c r="T283" s="176"/>
      <c r="U283" s="176"/>
      <c r="V283" s="176"/>
      <c r="W283" s="176"/>
      <c r="X283" s="176"/>
      <c r="Y283" s="176"/>
      <c r="Z283" s="176"/>
      <c r="AA283" s="176"/>
      <c r="AB283" s="176"/>
      <c r="AC283" s="176"/>
      <c r="AD283" s="176"/>
      <c r="AE283" s="176"/>
      <c r="AF283" s="176"/>
      <c r="AG283" s="176"/>
      <c r="AH283" s="176"/>
      <c r="AI283" s="176"/>
      <c r="AJ283" s="176"/>
      <c r="AK283" s="176"/>
      <c r="AL283" s="176"/>
      <c r="AM283" s="176"/>
      <c r="AN283" s="176"/>
      <c r="AO283" s="176"/>
      <c r="AP283" s="176"/>
      <c r="AQ283" s="176"/>
      <c r="AR283" s="176"/>
      <c r="AS283" s="176"/>
      <c r="AT283" s="176"/>
      <c r="AU283" s="176"/>
      <c r="AV283" s="176"/>
      <c r="AW283" s="176"/>
      <c r="AX283" s="176"/>
      <c r="AY283" s="176"/>
      <c r="AZ283" s="176"/>
      <c r="BA283" s="176"/>
      <c r="BB283" s="176"/>
      <c r="BC283" s="176"/>
      <c r="BD283" s="176"/>
      <c r="BE283" s="176"/>
      <c r="BF283" s="176"/>
      <c r="BG283" s="176"/>
      <c r="BH283" s="176"/>
      <c r="BI283" s="176"/>
      <c r="BJ283" s="176"/>
      <c r="BK283" s="176"/>
      <c r="BL283" s="176"/>
      <c r="BM283" s="176"/>
      <c r="BN283" s="176"/>
      <c r="BO283" s="176"/>
      <c r="BP283" s="176"/>
      <c r="BQ283" s="176"/>
      <c r="BR283" s="176"/>
      <c r="BS283" s="176"/>
      <c r="BT283" s="176"/>
      <c r="BU283" s="176"/>
      <c r="BV283" s="176"/>
      <c r="BW283" s="176"/>
      <c r="BX283" s="176"/>
      <c r="BY283" s="176"/>
      <c r="BZ283" s="176"/>
      <c r="CA283" s="176"/>
      <c r="CB283" s="176"/>
      <c r="CC283" s="176"/>
      <c r="CD283" s="176"/>
      <c r="CE283" s="176"/>
      <c r="CF283" s="176"/>
      <c r="CG283" s="176"/>
      <c r="CH283" s="176"/>
      <c r="CI283" s="176"/>
      <c r="CJ283" s="176"/>
      <c r="CK283" s="177"/>
      <c r="CL283" s="178"/>
      <c r="CM283" s="178"/>
      <c r="CN283" s="178"/>
      <c r="CO283" s="178"/>
      <c r="CP283" s="178"/>
      <c r="CQ283" s="178"/>
      <c r="CR283" s="178"/>
      <c r="CS283" s="178"/>
      <c r="CT283" s="178"/>
      <c r="CU283" s="178"/>
      <c r="CV283" s="178"/>
      <c r="CW283" s="178"/>
      <c r="CX283" s="178"/>
      <c r="CY283" s="178"/>
      <c r="CZ283" s="178"/>
      <c r="DA283" s="178"/>
      <c r="DB283" s="178"/>
      <c r="DC283" s="178"/>
      <c r="DD283" s="178"/>
      <c r="DE283" s="178"/>
      <c r="DF283" s="178"/>
      <c r="DG283" s="178"/>
      <c r="DH283" s="178"/>
      <c r="DI283" s="178"/>
      <c r="DJ283" s="178"/>
      <c r="DK283" s="178"/>
      <c r="DL283" s="178"/>
      <c r="DM283" s="178"/>
      <c r="DN283" s="178"/>
      <c r="DO283" s="178"/>
      <c r="DP283" s="178"/>
      <c r="DQ283" s="178"/>
      <c r="DR283" s="178"/>
      <c r="DS283" s="178"/>
      <c r="DT283" s="178"/>
      <c r="DU283" s="178"/>
      <c r="DV283" s="178"/>
      <c r="DW283" s="178"/>
      <c r="DX283" s="178"/>
      <c r="DY283" s="178"/>
      <c r="DZ283" s="178"/>
      <c r="EA283" s="178"/>
      <c r="EB283" s="178"/>
      <c r="EC283" s="178"/>
      <c r="ED283" s="178"/>
      <c r="EE283" s="178"/>
      <c r="EF283" s="178"/>
      <c r="EG283" s="178"/>
      <c r="EH283" s="178"/>
      <c r="EI283" s="178"/>
      <c r="EJ283" s="178"/>
      <c r="EK283" s="178"/>
      <c r="EL283" s="178"/>
      <c r="EM283" s="178"/>
      <c r="EN283" s="178"/>
      <c r="EO283" s="178"/>
      <c r="EP283" s="178"/>
      <c r="EQ283" s="178"/>
      <c r="ER283" s="178"/>
      <c r="ES283" s="178"/>
      <c r="ET283" s="178"/>
      <c r="EU283" s="178"/>
      <c r="EV283" s="178"/>
      <c r="EW283" s="178"/>
      <c r="EX283" s="178"/>
      <c r="EY283" s="178"/>
      <c r="EZ283" s="178"/>
      <c r="FA283" s="178"/>
      <c r="FB283" s="178"/>
      <c r="FC283" s="178"/>
      <c r="FD283" s="178"/>
      <c r="FE283" s="178"/>
      <c r="FF283" s="178"/>
      <c r="FG283" s="178"/>
      <c r="FH283" s="178"/>
      <c r="FI283" s="178"/>
      <c r="FJ283" s="178"/>
      <c r="FK283" s="178"/>
      <c r="FL283" s="178"/>
      <c r="FM283" s="178"/>
      <c r="FN283" s="178"/>
      <c r="FO283" s="178"/>
      <c r="FP283" s="178"/>
      <c r="FQ283" s="178"/>
      <c r="FR283" s="178"/>
      <c r="FS283" s="178"/>
      <c r="FT283" s="178"/>
      <c r="FU283" s="178"/>
      <c r="FV283" s="178"/>
      <c r="FW283" s="178"/>
      <c r="FX283" s="178"/>
      <c r="FY283" s="178"/>
      <c r="FZ283" s="178"/>
      <c r="GA283" s="178"/>
      <c r="GB283" s="178"/>
      <c r="GC283" s="178"/>
      <c r="GD283" s="178"/>
      <c r="GE283" s="178"/>
      <c r="GF283" s="178"/>
      <c r="GG283" s="178"/>
      <c r="GH283" s="178"/>
      <c r="GI283" s="178"/>
      <c r="GJ283" s="178"/>
      <c r="GK283" s="178"/>
      <c r="GL283" s="178"/>
      <c r="GM283" s="178"/>
      <c r="GN283" s="178"/>
      <c r="GO283" s="178"/>
      <c r="GP283" s="178"/>
      <c r="GQ283" s="178"/>
      <c r="GR283" s="178"/>
      <c r="GS283" s="178"/>
      <c r="GT283" s="178"/>
      <c r="GU283" s="178"/>
      <c r="GV283" s="178"/>
      <c r="GW283" s="178"/>
      <c r="GX283" s="178"/>
      <c r="GY283" s="178"/>
      <c r="GZ283" s="178"/>
      <c r="HA283" s="178"/>
      <c r="HB283" s="178"/>
      <c r="HC283" s="178"/>
      <c r="HD283" s="178"/>
      <c r="HE283" s="178"/>
      <c r="HF283" s="178"/>
      <c r="HG283" s="178"/>
      <c r="HH283" s="178"/>
      <c r="HI283" s="178"/>
      <c r="HJ283" s="178"/>
      <c r="HK283" s="178"/>
      <c r="HL283" s="178"/>
      <c r="HM283" s="178"/>
      <c r="HN283" s="178"/>
      <c r="HO283" s="178"/>
      <c r="HP283" s="178"/>
    </row>
    <row r="284" spans="1:255">
      <c r="B284" s="176"/>
      <c r="C284" s="176"/>
      <c r="D284" s="176"/>
      <c r="E284" s="176"/>
      <c r="F284" s="176"/>
      <c r="G284" s="176"/>
      <c r="H284" s="176"/>
      <c r="I284" s="176"/>
      <c r="J284" s="176"/>
      <c r="K284" s="176"/>
      <c r="L284" s="176"/>
      <c r="M284" s="176"/>
      <c r="N284" s="176"/>
      <c r="O284" s="176"/>
      <c r="P284" s="176"/>
      <c r="Q284" s="176"/>
      <c r="R284" s="176"/>
      <c r="S284" s="176"/>
      <c r="T284" s="176"/>
      <c r="U284" s="176"/>
      <c r="V284" s="176"/>
      <c r="W284" s="176"/>
      <c r="X284" s="176"/>
      <c r="Y284" s="176"/>
      <c r="Z284" s="176"/>
      <c r="AA284" s="176"/>
      <c r="AB284" s="176"/>
      <c r="AC284" s="176"/>
      <c r="AD284" s="176"/>
      <c r="AE284" s="176"/>
      <c r="AF284" s="176"/>
      <c r="AG284" s="176"/>
      <c r="AH284" s="176"/>
      <c r="AI284" s="176"/>
      <c r="AJ284" s="176"/>
      <c r="AK284" s="176"/>
      <c r="AL284" s="176"/>
      <c r="AM284" s="176"/>
      <c r="AN284" s="176"/>
      <c r="AO284" s="176"/>
      <c r="AP284" s="176"/>
      <c r="AQ284" s="176"/>
      <c r="AR284" s="176"/>
      <c r="AS284" s="176"/>
      <c r="AT284" s="176"/>
      <c r="AU284" s="176"/>
      <c r="AV284" s="176"/>
      <c r="AW284" s="176"/>
      <c r="AX284" s="176"/>
      <c r="AY284" s="176"/>
      <c r="AZ284" s="176"/>
      <c r="BA284" s="176"/>
      <c r="BB284" s="176"/>
      <c r="BC284" s="176"/>
      <c r="BD284" s="176"/>
      <c r="BE284" s="176"/>
      <c r="BF284" s="176"/>
      <c r="BG284" s="176"/>
      <c r="BH284" s="176"/>
      <c r="BI284" s="176"/>
      <c r="BJ284" s="176"/>
      <c r="BK284" s="176"/>
      <c r="BL284" s="176"/>
      <c r="BM284" s="176"/>
      <c r="BN284" s="176"/>
      <c r="BO284" s="176"/>
      <c r="BP284" s="176"/>
      <c r="BQ284" s="176"/>
      <c r="BR284" s="176"/>
      <c r="BS284" s="176"/>
      <c r="BT284" s="176"/>
      <c r="BU284" s="176"/>
      <c r="BV284" s="176"/>
      <c r="BW284" s="176"/>
      <c r="BX284" s="176"/>
      <c r="BY284" s="176"/>
      <c r="BZ284" s="176"/>
      <c r="CA284" s="176"/>
      <c r="CB284" s="176"/>
      <c r="CC284" s="176"/>
      <c r="CD284" s="176"/>
      <c r="CE284" s="176"/>
      <c r="CF284" s="176"/>
      <c r="CG284" s="176"/>
      <c r="CH284" s="176"/>
      <c r="CI284" s="176"/>
      <c r="CJ284" s="176"/>
      <c r="CK284" s="177"/>
      <c r="CL284" s="178"/>
      <c r="CM284" s="178"/>
      <c r="CN284" s="178"/>
      <c r="CO284" s="178"/>
      <c r="CP284" s="178"/>
      <c r="CQ284" s="178"/>
      <c r="CR284" s="178"/>
      <c r="CS284" s="178"/>
      <c r="CT284" s="178"/>
      <c r="CU284" s="178"/>
      <c r="CV284" s="178"/>
      <c r="CW284" s="178"/>
      <c r="CX284" s="178"/>
      <c r="CY284" s="178"/>
      <c r="CZ284" s="178"/>
      <c r="DA284" s="178"/>
      <c r="DB284" s="178"/>
      <c r="DC284" s="178"/>
      <c r="DD284" s="178"/>
      <c r="DE284" s="178"/>
      <c r="DF284" s="178"/>
      <c r="DG284" s="178"/>
      <c r="DH284" s="178"/>
      <c r="DI284" s="178"/>
      <c r="DJ284" s="178"/>
      <c r="DK284" s="178"/>
      <c r="DL284" s="178"/>
      <c r="DM284" s="178"/>
      <c r="DN284" s="178"/>
      <c r="DO284" s="178"/>
      <c r="DP284" s="178"/>
      <c r="DQ284" s="178"/>
      <c r="DR284" s="178"/>
      <c r="DS284" s="178"/>
      <c r="DT284" s="178"/>
      <c r="DU284" s="178"/>
      <c r="DV284" s="178"/>
      <c r="DW284" s="178"/>
      <c r="DX284" s="178"/>
      <c r="DY284" s="178"/>
      <c r="DZ284" s="178"/>
      <c r="EA284" s="178"/>
      <c r="EB284" s="178"/>
      <c r="EC284" s="178"/>
      <c r="ED284" s="178"/>
      <c r="EE284" s="178"/>
      <c r="EF284" s="178"/>
      <c r="EG284" s="178"/>
      <c r="EH284" s="178"/>
      <c r="EI284" s="178"/>
      <c r="EJ284" s="178"/>
      <c r="EK284" s="178"/>
      <c r="EL284" s="178"/>
      <c r="EM284" s="178"/>
      <c r="EN284" s="178"/>
      <c r="EO284" s="178"/>
      <c r="EP284" s="178"/>
      <c r="EQ284" s="178"/>
      <c r="ER284" s="178"/>
      <c r="ES284" s="178"/>
      <c r="ET284" s="178"/>
      <c r="EU284" s="178"/>
      <c r="EV284" s="178"/>
      <c r="EW284" s="178"/>
      <c r="EX284" s="178"/>
      <c r="EY284" s="178"/>
      <c r="EZ284" s="178"/>
      <c r="FA284" s="178"/>
      <c r="FB284" s="178"/>
      <c r="FC284" s="178"/>
      <c r="FD284" s="178"/>
      <c r="FE284" s="178"/>
      <c r="FF284" s="178"/>
      <c r="FG284" s="178"/>
      <c r="FH284" s="178"/>
      <c r="FI284" s="178"/>
      <c r="FJ284" s="178"/>
      <c r="FK284" s="178"/>
      <c r="FL284" s="178"/>
      <c r="FM284" s="178"/>
      <c r="FN284" s="178"/>
      <c r="FO284" s="178"/>
      <c r="FP284" s="178"/>
      <c r="FQ284" s="178"/>
      <c r="FR284" s="178"/>
      <c r="FS284" s="178"/>
      <c r="FT284" s="178"/>
      <c r="FU284" s="178"/>
      <c r="FV284" s="178"/>
      <c r="FW284" s="178"/>
      <c r="FX284" s="178"/>
      <c r="FY284" s="178"/>
      <c r="FZ284" s="178"/>
      <c r="GA284" s="178"/>
      <c r="GB284" s="178"/>
      <c r="GC284" s="178"/>
      <c r="GD284" s="178"/>
      <c r="GE284" s="178"/>
      <c r="GF284" s="178"/>
      <c r="GG284" s="178"/>
      <c r="GH284" s="178"/>
      <c r="GI284" s="178"/>
      <c r="GJ284" s="178"/>
      <c r="GK284" s="178"/>
      <c r="GL284" s="178"/>
      <c r="GM284" s="178"/>
      <c r="GN284" s="178"/>
      <c r="GO284" s="178"/>
      <c r="GP284" s="178"/>
      <c r="GQ284" s="178"/>
      <c r="GR284" s="178"/>
      <c r="GS284" s="178"/>
      <c r="GT284" s="178"/>
      <c r="GU284" s="178"/>
      <c r="GV284" s="178"/>
      <c r="GW284" s="178"/>
      <c r="GX284" s="178"/>
      <c r="GY284" s="178"/>
      <c r="GZ284" s="178"/>
      <c r="HA284" s="178"/>
      <c r="HB284" s="178"/>
      <c r="HC284" s="178"/>
      <c r="HD284" s="178"/>
      <c r="HE284" s="178"/>
      <c r="HF284" s="178"/>
      <c r="HG284" s="178"/>
      <c r="HH284" s="178"/>
      <c r="HI284" s="178"/>
      <c r="HJ284" s="178"/>
      <c r="HK284" s="178"/>
      <c r="HL284" s="178"/>
      <c r="HM284" s="178"/>
      <c r="HN284" s="178"/>
      <c r="HO284" s="178"/>
      <c r="HP284" s="178"/>
    </row>
    <row r="285" spans="1:255">
      <c r="B285" s="176"/>
      <c r="C285" s="176"/>
      <c r="D285" s="176"/>
      <c r="E285" s="176"/>
      <c r="F285" s="176"/>
      <c r="G285" s="176"/>
      <c r="H285" s="176"/>
      <c r="I285" s="176"/>
      <c r="J285" s="176"/>
      <c r="K285" s="176"/>
      <c r="L285" s="176"/>
      <c r="M285" s="176"/>
      <c r="N285" s="176"/>
      <c r="O285" s="176"/>
      <c r="P285" s="176"/>
      <c r="Q285" s="176"/>
      <c r="R285" s="176"/>
      <c r="S285" s="176"/>
      <c r="T285" s="176"/>
      <c r="U285" s="176"/>
      <c r="V285" s="176"/>
      <c r="W285" s="176"/>
      <c r="X285" s="176"/>
      <c r="Y285" s="176"/>
      <c r="Z285" s="176"/>
      <c r="AA285" s="176"/>
      <c r="AB285" s="176"/>
      <c r="AC285" s="176"/>
      <c r="AD285" s="176"/>
      <c r="AE285" s="176"/>
      <c r="AF285" s="176"/>
      <c r="AG285" s="176"/>
      <c r="AH285" s="176"/>
      <c r="AI285" s="176"/>
      <c r="AJ285" s="176"/>
      <c r="AK285" s="176"/>
      <c r="AL285" s="176"/>
      <c r="AM285" s="176"/>
      <c r="AN285" s="176"/>
      <c r="AO285" s="176"/>
      <c r="AP285" s="176"/>
      <c r="AQ285" s="176"/>
      <c r="AR285" s="176"/>
      <c r="AS285" s="176"/>
      <c r="AT285" s="176"/>
      <c r="AU285" s="176"/>
      <c r="AV285" s="176"/>
      <c r="AW285" s="176"/>
      <c r="AX285" s="176"/>
      <c r="AY285" s="176"/>
      <c r="AZ285" s="176"/>
      <c r="BA285" s="176"/>
      <c r="BB285" s="176"/>
      <c r="BC285" s="176"/>
      <c r="BD285" s="176"/>
      <c r="BE285" s="176"/>
      <c r="BF285" s="176"/>
      <c r="BG285" s="176"/>
      <c r="BH285" s="176"/>
      <c r="BI285" s="176"/>
      <c r="BJ285" s="176"/>
      <c r="BK285" s="176"/>
      <c r="BL285" s="176"/>
      <c r="BM285" s="176"/>
      <c r="BN285" s="176"/>
      <c r="BO285" s="176"/>
      <c r="BP285" s="176"/>
      <c r="BQ285" s="176"/>
      <c r="BR285" s="176"/>
      <c r="BS285" s="176"/>
      <c r="BT285" s="176"/>
      <c r="BU285" s="176"/>
      <c r="BV285" s="176"/>
      <c r="BW285" s="176"/>
      <c r="BX285" s="176"/>
      <c r="BY285" s="176"/>
      <c r="BZ285" s="176"/>
      <c r="CA285" s="176"/>
      <c r="CB285" s="176"/>
      <c r="CC285" s="176"/>
      <c r="CD285" s="176"/>
      <c r="CE285" s="176"/>
      <c r="CF285" s="176"/>
      <c r="CG285" s="176"/>
      <c r="CH285" s="176"/>
      <c r="CI285" s="176"/>
      <c r="CJ285" s="176"/>
      <c r="CK285" s="177"/>
      <c r="CL285" s="178"/>
      <c r="CM285" s="178"/>
      <c r="CN285" s="178"/>
      <c r="CO285" s="178"/>
      <c r="CP285" s="178"/>
      <c r="CQ285" s="178"/>
      <c r="CR285" s="178"/>
      <c r="CS285" s="178"/>
      <c r="CT285" s="178"/>
      <c r="CU285" s="178"/>
      <c r="CV285" s="178"/>
      <c r="CW285" s="178"/>
      <c r="CX285" s="178"/>
      <c r="CY285" s="178"/>
      <c r="CZ285" s="178"/>
      <c r="DA285" s="178"/>
      <c r="DB285" s="178"/>
      <c r="DC285" s="178"/>
      <c r="DD285" s="178"/>
      <c r="DE285" s="178"/>
      <c r="DF285" s="178"/>
      <c r="DG285" s="178"/>
      <c r="DH285" s="178"/>
      <c r="DI285" s="178"/>
      <c r="DJ285" s="178"/>
      <c r="DK285" s="178"/>
      <c r="DL285" s="178"/>
      <c r="DM285" s="178"/>
      <c r="DN285" s="178"/>
      <c r="DO285" s="178"/>
      <c r="DP285" s="178"/>
      <c r="DQ285" s="178"/>
      <c r="DR285" s="178"/>
      <c r="DS285" s="178"/>
      <c r="DT285" s="178"/>
      <c r="DU285" s="178"/>
      <c r="DV285" s="178"/>
      <c r="DW285" s="178"/>
      <c r="DX285" s="178"/>
      <c r="DY285" s="178"/>
      <c r="DZ285" s="178"/>
      <c r="EA285" s="178"/>
      <c r="EB285" s="178"/>
      <c r="EC285" s="178"/>
      <c r="ED285" s="178"/>
      <c r="EE285" s="178"/>
      <c r="EF285" s="178"/>
      <c r="EG285" s="178"/>
      <c r="EH285" s="178"/>
      <c r="EI285" s="178"/>
      <c r="EJ285" s="178"/>
      <c r="EK285" s="178"/>
      <c r="EL285" s="178"/>
      <c r="EM285" s="178"/>
      <c r="EN285" s="178"/>
      <c r="EO285" s="178"/>
      <c r="EP285" s="178"/>
      <c r="EQ285" s="178"/>
      <c r="ER285" s="178"/>
      <c r="ES285" s="178"/>
      <c r="ET285" s="178"/>
      <c r="EU285" s="178"/>
      <c r="EV285" s="178"/>
      <c r="EW285" s="178"/>
      <c r="EX285" s="178"/>
      <c r="EY285" s="178"/>
      <c r="EZ285" s="178"/>
      <c r="FA285" s="178"/>
      <c r="FB285" s="178"/>
      <c r="FC285" s="178"/>
      <c r="FD285" s="178"/>
      <c r="FE285" s="178"/>
      <c r="FF285" s="178"/>
      <c r="FG285" s="178"/>
      <c r="FH285" s="178"/>
      <c r="FI285" s="178"/>
      <c r="FJ285" s="178"/>
      <c r="FK285" s="178"/>
      <c r="FL285" s="178"/>
      <c r="FM285" s="178"/>
      <c r="FN285" s="178"/>
      <c r="FO285" s="178"/>
      <c r="FP285" s="178"/>
      <c r="FQ285" s="178"/>
      <c r="FR285" s="178"/>
      <c r="FS285" s="178"/>
      <c r="FT285" s="178"/>
      <c r="FU285" s="178"/>
      <c r="FV285" s="178"/>
      <c r="FW285" s="178"/>
      <c r="FX285" s="178"/>
      <c r="FY285" s="178"/>
      <c r="FZ285" s="178"/>
      <c r="GA285" s="178"/>
      <c r="GB285" s="178"/>
      <c r="GC285" s="178"/>
      <c r="GD285" s="178"/>
      <c r="GE285" s="178"/>
      <c r="GF285" s="178"/>
      <c r="GG285" s="178"/>
      <c r="GH285" s="178"/>
      <c r="GI285" s="178"/>
      <c r="GJ285" s="178"/>
      <c r="GK285" s="178"/>
      <c r="GL285" s="178"/>
      <c r="GM285" s="178"/>
      <c r="GN285" s="178"/>
      <c r="GO285" s="178"/>
      <c r="GP285" s="178"/>
      <c r="GQ285" s="178"/>
      <c r="GR285" s="178"/>
      <c r="GS285" s="178"/>
      <c r="GT285" s="178"/>
      <c r="GU285" s="178"/>
      <c r="GV285" s="178"/>
      <c r="GW285" s="178"/>
      <c r="GX285" s="178"/>
      <c r="GY285" s="178"/>
      <c r="GZ285" s="178"/>
      <c r="HA285" s="178"/>
      <c r="HB285" s="178"/>
      <c r="HC285" s="178"/>
      <c r="HD285" s="178"/>
      <c r="HE285" s="178"/>
      <c r="HF285" s="178"/>
      <c r="HG285" s="178"/>
      <c r="HH285" s="178"/>
      <c r="HI285" s="178"/>
      <c r="HJ285" s="178"/>
      <c r="HK285" s="178"/>
      <c r="HL285" s="178"/>
      <c r="HM285" s="178"/>
      <c r="HN285" s="178"/>
      <c r="HO285" s="178"/>
      <c r="HP285" s="178"/>
    </row>
    <row r="286" spans="1:255">
      <c r="B286" s="176"/>
      <c r="C286" s="176"/>
      <c r="D286" s="176"/>
      <c r="E286" s="176"/>
      <c r="F286" s="176"/>
      <c r="G286" s="176"/>
      <c r="H286" s="176"/>
      <c r="I286" s="176"/>
      <c r="J286" s="176"/>
      <c r="K286" s="176"/>
      <c r="L286" s="176"/>
      <c r="M286" s="176"/>
      <c r="N286" s="176"/>
      <c r="O286" s="176"/>
      <c r="P286" s="176"/>
      <c r="Q286" s="176"/>
      <c r="R286" s="176"/>
      <c r="S286" s="176"/>
      <c r="T286" s="176"/>
      <c r="U286" s="176"/>
      <c r="V286" s="176"/>
      <c r="W286" s="176"/>
      <c r="X286" s="176"/>
      <c r="Y286" s="176"/>
      <c r="Z286" s="176"/>
      <c r="AA286" s="176"/>
      <c r="AB286" s="176"/>
      <c r="AC286" s="176"/>
      <c r="AD286" s="176"/>
      <c r="AE286" s="176"/>
      <c r="AF286" s="176"/>
      <c r="AG286" s="176"/>
      <c r="AH286" s="176"/>
      <c r="AI286" s="176"/>
      <c r="AJ286" s="176"/>
      <c r="AK286" s="176"/>
      <c r="AL286" s="176"/>
      <c r="AM286" s="176"/>
      <c r="AN286" s="176"/>
      <c r="AO286" s="176"/>
      <c r="AP286" s="176"/>
      <c r="AQ286" s="176"/>
      <c r="AR286" s="176"/>
      <c r="AS286" s="176"/>
      <c r="AT286" s="176"/>
      <c r="AU286" s="176"/>
      <c r="AV286" s="176"/>
      <c r="AW286" s="176"/>
      <c r="AX286" s="176"/>
      <c r="AY286" s="176"/>
      <c r="AZ286" s="176"/>
      <c r="BA286" s="176"/>
      <c r="BB286" s="176"/>
      <c r="BC286" s="176"/>
      <c r="BD286" s="176"/>
      <c r="BE286" s="176"/>
      <c r="BF286" s="176"/>
      <c r="BG286" s="176"/>
      <c r="BH286" s="176"/>
      <c r="BI286" s="176"/>
      <c r="BJ286" s="176"/>
      <c r="BK286" s="176"/>
      <c r="BL286" s="176"/>
      <c r="BM286" s="176"/>
      <c r="BN286" s="176"/>
      <c r="BO286" s="176"/>
      <c r="BP286" s="176"/>
      <c r="BQ286" s="176"/>
      <c r="BR286" s="176"/>
      <c r="BS286" s="176"/>
      <c r="BT286" s="176"/>
      <c r="BU286" s="176"/>
      <c r="BV286" s="176"/>
      <c r="BW286" s="176"/>
      <c r="BX286" s="176"/>
      <c r="BY286" s="176"/>
      <c r="BZ286" s="176"/>
      <c r="CA286" s="176"/>
      <c r="CB286" s="176"/>
      <c r="CC286" s="176"/>
      <c r="CD286" s="176"/>
      <c r="CE286" s="176"/>
      <c r="CF286" s="176"/>
      <c r="CG286" s="176"/>
      <c r="CH286" s="176"/>
      <c r="CI286" s="176"/>
      <c r="CJ286" s="176"/>
      <c r="CK286" s="177"/>
      <c r="CL286" s="178"/>
      <c r="CM286" s="178"/>
      <c r="CN286" s="178"/>
      <c r="CO286" s="178"/>
      <c r="CP286" s="178"/>
      <c r="CQ286" s="178"/>
      <c r="CR286" s="178"/>
      <c r="CS286" s="178"/>
      <c r="CT286" s="178"/>
      <c r="CU286" s="178"/>
      <c r="CV286" s="178"/>
      <c r="CW286" s="178"/>
      <c r="CX286" s="178"/>
      <c r="CY286" s="178"/>
      <c r="CZ286" s="178"/>
      <c r="DA286" s="178"/>
      <c r="DB286" s="178"/>
      <c r="DC286" s="178"/>
      <c r="DD286" s="178"/>
      <c r="DE286" s="178"/>
      <c r="DF286" s="178"/>
      <c r="DG286" s="178"/>
      <c r="DH286" s="178"/>
      <c r="DI286" s="178"/>
      <c r="DJ286" s="178"/>
      <c r="DK286" s="178"/>
      <c r="DL286" s="178"/>
      <c r="DM286" s="178"/>
      <c r="DN286" s="178"/>
      <c r="DO286" s="178"/>
      <c r="DP286" s="178"/>
      <c r="DQ286" s="178"/>
      <c r="DR286" s="178"/>
      <c r="DS286" s="178"/>
      <c r="DT286" s="178"/>
      <c r="DU286" s="178"/>
      <c r="DV286" s="178"/>
      <c r="DW286" s="178"/>
      <c r="DX286" s="178"/>
      <c r="DY286" s="178"/>
      <c r="DZ286" s="178"/>
      <c r="EA286" s="178"/>
      <c r="EB286" s="178"/>
      <c r="EC286" s="178"/>
      <c r="ED286" s="178"/>
      <c r="EE286" s="178"/>
      <c r="EF286" s="178"/>
      <c r="EG286" s="178"/>
      <c r="EH286" s="178"/>
      <c r="EI286" s="178"/>
      <c r="EJ286" s="178"/>
      <c r="EK286" s="178"/>
      <c r="EL286" s="178"/>
      <c r="EM286" s="178"/>
      <c r="EN286" s="178"/>
      <c r="EO286" s="178"/>
      <c r="EP286" s="178"/>
      <c r="EQ286" s="178"/>
      <c r="ER286" s="178"/>
      <c r="ES286" s="178"/>
      <c r="ET286" s="178"/>
      <c r="EU286" s="178"/>
      <c r="EV286" s="178"/>
      <c r="EW286" s="178"/>
      <c r="EX286" s="178"/>
      <c r="EY286" s="178"/>
      <c r="EZ286" s="178"/>
      <c r="FA286" s="178"/>
      <c r="FB286" s="178"/>
      <c r="FC286" s="178"/>
      <c r="FD286" s="178"/>
      <c r="FE286" s="178"/>
      <c r="FF286" s="178"/>
      <c r="FG286" s="178"/>
      <c r="FH286" s="178"/>
      <c r="FI286" s="178"/>
      <c r="FJ286" s="178"/>
      <c r="FK286" s="178"/>
      <c r="FL286" s="178"/>
      <c r="FM286" s="178"/>
      <c r="FN286" s="178"/>
      <c r="FO286" s="178"/>
      <c r="FP286" s="178"/>
      <c r="FQ286" s="178"/>
      <c r="FR286" s="178"/>
      <c r="FS286" s="178"/>
      <c r="FT286" s="178"/>
      <c r="FU286" s="178"/>
      <c r="FV286" s="178"/>
      <c r="FW286" s="178"/>
      <c r="FX286" s="178"/>
      <c r="FY286" s="178"/>
      <c r="FZ286" s="178"/>
      <c r="GA286" s="178"/>
      <c r="GB286" s="178"/>
      <c r="GC286" s="178"/>
      <c r="GD286" s="178"/>
      <c r="GE286" s="178"/>
      <c r="GF286" s="178"/>
      <c r="GG286" s="178"/>
      <c r="GH286" s="178"/>
      <c r="GI286" s="178"/>
      <c r="GJ286" s="178"/>
      <c r="GK286" s="178"/>
      <c r="GL286" s="178"/>
      <c r="GM286" s="178"/>
      <c r="GN286" s="178"/>
      <c r="GO286" s="178"/>
      <c r="GP286" s="178"/>
      <c r="GQ286" s="178"/>
      <c r="GR286" s="178"/>
      <c r="GS286" s="178"/>
      <c r="GT286" s="178"/>
      <c r="GU286" s="178"/>
      <c r="GV286" s="178"/>
      <c r="GW286" s="178"/>
      <c r="GX286" s="178"/>
      <c r="GY286" s="178"/>
      <c r="GZ286" s="178"/>
      <c r="HA286" s="178"/>
      <c r="HB286" s="178"/>
      <c r="HC286" s="178"/>
      <c r="HD286" s="178"/>
      <c r="HE286" s="178"/>
      <c r="HF286" s="178"/>
      <c r="HG286" s="178"/>
      <c r="HH286" s="178"/>
      <c r="HI286" s="178"/>
      <c r="HJ286" s="178"/>
      <c r="HK286" s="178"/>
      <c r="HL286" s="178"/>
      <c r="HM286" s="178"/>
      <c r="HN286" s="178"/>
      <c r="HO286" s="178"/>
      <c r="HP286" s="178"/>
    </row>
    <row r="287" spans="1:255">
      <c r="B287" s="176"/>
      <c r="C287" s="176"/>
      <c r="D287" s="176"/>
      <c r="E287" s="176"/>
      <c r="F287" s="176"/>
      <c r="G287" s="176"/>
      <c r="H287" s="176"/>
      <c r="I287" s="176"/>
      <c r="J287" s="176"/>
      <c r="K287" s="176"/>
      <c r="L287" s="176"/>
      <c r="M287" s="176"/>
      <c r="N287" s="176"/>
      <c r="O287" s="176"/>
      <c r="P287" s="176"/>
      <c r="Q287" s="176"/>
      <c r="R287" s="176"/>
      <c r="S287" s="176"/>
      <c r="T287" s="176"/>
      <c r="U287" s="176"/>
      <c r="V287" s="176"/>
      <c r="W287" s="176"/>
      <c r="X287" s="176"/>
      <c r="Y287" s="176"/>
      <c r="Z287" s="176"/>
      <c r="AA287" s="176"/>
      <c r="AB287" s="176"/>
      <c r="AC287" s="176"/>
      <c r="AD287" s="176"/>
      <c r="AE287" s="176"/>
      <c r="AF287" s="176"/>
      <c r="AG287" s="176"/>
      <c r="AH287" s="176"/>
      <c r="AI287" s="176"/>
      <c r="AJ287" s="176"/>
      <c r="AK287" s="176"/>
      <c r="AL287" s="176"/>
      <c r="AM287" s="176"/>
      <c r="AN287" s="176"/>
      <c r="AO287" s="176"/>
      <c r="AP287" s="176"/>
      <c r="AQ287" s="176"/>
      <c r="AR287" s="176"/>
      <c r="AS287" s="176"/>
      <c r="AT287" s="176"/>
      <c r="AU287" s="176"/>
      <c r="AV287" s="176"/>
      <c r="AW287" s="176"/>
      <c r="AX287" s="176"/>
      <c r="AY287" s="176"/>
      <c r="AZ287" s="176"/>
      <c r="BA287" s="176"/>
      <c r="BB287" s="176"/>
      <c r="BC287" s="176"/>
      <c r="BD287" s="176"/>
      <c r="BE287" s="176"/>
      <c r="BF287" s="176"/>
      <c r="BG287" s="176"/>
      <c r="BH287" s="176"/>
      <c r="BI287" s="176"/>
      <c r="BJ287" s="176"/>
      <c r="BK287" s="176"/>
      <c r="BL287" s="176"/>
      <c r="BM287" s="176"/>
      <c r="BN287" s="176"/>
      <c r="BO287" s="176"/>
      <c r="BP287" s="176"/>
      <c r="BQ287" s="176"/>
      <c r="BR287" s="176"/>
      <c r="BS287" s="176"/>
      <c r="BT287" s="176"/>
      <c r="BU287" s="176"/>
      <c r="BV287" s="176"/>
      <c r="BW287" s="176"/>
      <c r="BX287" s="176"/>
      <c r="BY287" s="176"/>
      <c r="BZ287" s="176"/>
      <c r="CA287" s="176"/>
      <c r="CB287" s="176"/>
      <c r="CC287" s="176"/>
      <c r="CD287" s="176"/>
      <c r="CE287" s="176"/>
      <c r="CF287" s="176"/>
      <c r="CG287" s="176"/>
      <c r="CH287" s="176"/>
      <c r="CI287" s="176"/>
      <c r="CJ287" s="176"/>
      <c r="CK287" s="177"/>
      <c r="CL287" s="178"/>
      <c r="CM287" s="178"/>
      <c r="CN287" s="178"/>
      <c r="CO287" s="178"/>
      <c r="CP287" s="178"/>
      <c r="CQ287" s="178"/>
      <c r="CR287" s="178"/>
      <c r="CS287" s="178"/>
      <c r="CT287" s="178"/>
      <c r="CU287" s="178"/>
      <c r="CV287" s="178"/>
      <c r="CW287" s="178"/>
      <c r="CX287" s="178"/>
      <c r="CY287" s="178"/>
      <c r="CZ287" s="178"/>
      <c r="DA287" s="178"/>
      <c r="DB287" s="178"/>
      <c r="DC287" s="178"/>
      <c r="DD287" s="178"/>
      <c r="DE287" s="178"/>
      <c r="DF287" s="178"/>
      <c r="DG287" s="178"/>
      <c r="DH287" s="178"/>
      <c r="DI287" s="178"/>
      <c r="DJ287" s="178"/>
      <c r="DK287" s="178"/>
      <c r="DL287" s="178"/>
      <c r="DM287" s="178"/>
      <c r="DN287" s="178"/>
      <c r="DO287" s="178"/>
      <c r="DP287" s="178"/>
      <c r="DQ287" s="178"/>
      <c r="DR287" s="178"/>
      <c r="DS287" s="178"/>
      <c r="DT287" s="178"/>
      <c r="DU287" s="178"/>
      <c r="DV287" s="178"/>
      <c r="DW287" s="178"/>
      <c r="DX287" s="178"/>
      <c r="DY287" s="178"/>
      <c r="DZ287" s="178"/>
      <c r="EA287" s="178"/>
      <c r="EB287" s="178"/>
      <c r="EC287" s="178"/>
      <c r="ED287" s="178"/>
      <c r="EE287" s="178"/>
      <c r="EF287" s="178"/>
      <c r="EG287" s="178"/>
      <c r="EH287" s="178"/>
      <c r="EI287" s="178"/>
      <c r="EJ287" s="178"/>
      <c r="EK287" s="178"/>
      <c r="EL287" s="178"/>
      <c r="EM287" s="178"/>
      <c r="EN287" s="178"/>
      <c r="EO287" s="178"/>
      <c r="EP287" s="178"/>
      <c r="EQ287" s="178"/>
      <c r="ER287" s="178"/>
      <c r="ES287" s="178"/>
      <c r="ET287" s="178"/>
      <c r="EU287" s="178"/>
      <c r="EV287" s="178"/>
      <c r="EW287" s="178"/>
      <c r="EX287" s="178"/>
      <c r="EY287" s="178"/>
      <c r="EZ287" s="178"/>
      <c r="FA287" s="178"/>
      <c r="FB287" s="178"/>
      <c r="FC287" s="178"/>
      <c r="FD287" s="178"/>
      <c r="FE287" s="178"/>
      <c r="FF287" s="178"/>
      <c r="FG287" s="178"/>
      <c r="FH287" s="178"/>
      <c r="FI287" s="178"/>
      <c r="FJ287" s="178"/>
      <c r="FK287" s="178"/>
      <c r="FL287" s="178"/>
      <c r="FM287" s="178"/>
      <c r="FN287" s="178"/>
      <c r="FO287" s="178"/>
      <c r="FP287" s="178"/>
      <c r="FQ287" s="178"/>
      <c r="FR287" s="178"/>
      <c r="FS287" s="178"/>
      <c r="FT287" s="178"/>
      <c r="FU287" s="178"/>
      <c r="FV287" s="178"/>
      <c r="FW287" s="178"/>
      <c r="FX287" s="178"/>
      <c r="FY287" s="178"/>
      <c r="FZ287" s="178"/>
      <c r="GA287" s="178"/>
      <c r="GB287" s="178"/>
      <c r="GC287" s="178"/>
      <c r="GD287" s="178"/>
      <c r="GE287" s="178"/>
      <c r="GF287" s="178"/>
      <c r="GG287" s="178"/>
      <c r="GH287" s="178"/>
      <c r="GI287" s="178"/>
      <c r="GJ287" s="178"/>
      <c r="GK287" s="178"/>
      <c r="GL287" s="178"/>
      <c r="GM287" s="178"/>
      <c r="GN287" s="178"/>
      <c r="GO287" s="178"/>
      <c r="GP287" s="178"/>
      <c r="GQ287" s="178"/>
      <c r="GR287" s="178"/>
      <c r="GS287" s="178"/>
      <c r="GT287" s="178"/>
      <c r="GU287" s="178"/>
      <c r="GV287" s="178"/>
      <c r="GW287" s="178"/>
      <c r="GX287" s="178"/>
      <c r="GY287" s="178"/>
      <c r="GZ287" s="178"/>
      <c r="HA287" s="178"/>
      <c r="HB287" s="178"/>
      <c r="HC287" s="178"/>
      <c r="HD287" s="178"/>
      <c r="HE287" s="178"/>
      <c r="HF287" s="178"/>
      <c r="HG287" s="178"/>
      <c r="HH287" s="178"/>
      <c r="HI287" s="178"/>
      <c r="HJ287" s="178"/>
      <c r="HK287" s="178"/>
      <c r="HL287" s="178"/>
      <c r="HM287" s="178"/>
      <c r="HN287" s="178"/>
      <c r="HO287" s="178"/>
      <c r="HP287" s="178"/>
    </row>
    <row r="288" spans="1:255">
      <c r="B288" s="176"/>
      <c r="C288" s="176"/>
      <c r="D288" s="176"/>
      <c r="E288" s="176"/>
      <c r="F288" s="176"/>
      <c r="G288" s="176"/>
      <c r="H288" s="176"/>
      <c r="I288" s="176"/>
      <c r="J288" s="176"/>
      <c r="K288" s="176"/>
      <c r="L288" s="176"/>
      <c r="M288" s="176"/>
      <c r="N288" s="176"/>
      <c r="O288" s="176"/>
      <c r="P288" s="176"/>
      <c r="Q288" s="176"/>
      <c r="R288" s="176"/>
      <c r="S288" s="176"/>
      <c r="T288" s="176"/>
      <c r="U288" s="176"/>
      <c r="V288" s="176"/>
      <c r="W288" s="176"/>
      <c r="X288" s="176"/>
      <c r="Y288" s="176"/>
      <c r="Z288" s="176"/>
      <c r="AA288" s="176"/>
      <c r="AB288" s="176"/>
      <c r="AC288" s="176"/>
      <c r="AD288" s="176"/>
      <c r="AE288" s="176"/>
      <c r="AF288" s="176"/>
      <c r="AG288" s="176"/>
      <c r="AH288" s="176"/>
      <c r="AI288" s="176"/>
      <c r="AJ288" s="176"/>
      <c r="AK288" s="176"/>
      <c r="AL288" s="176"/>
      <c r="AM288" s="176"/>
      <c r="AN288" s="176"/>
      <c r="AO288" s="176"/>
      <c r="AP288" s="176"/>
      <c r="AQ288" s="176"/>
      <c r="AR288" s="176"/>
      <c r="AS288" s="176"/>
      <c r="AT288" s="176"/>
      <c r="AU288" s="176"/>
      <c r="AV288" s="176"/>
      <c r="AW288" s="176"/>
      <c r="AX288" s="176"/>
      <c r="AY288" s="176"/>
      <c r="AZ288" s="176"/>
      <c r="BA288" s="176"/>
      <c r="BB288" s="176"/>
      <c r="BC288" s="176"/>
      <c r="BD288" s="176"/>
      <c r="BE288" s="176"/>
      <c r="BF288" s="176"/>
      <c r="BG288" s="176"/>
      <c r="BH288" s="176"/>
      <c r="BI288" s="176"/>
      <c r="BJ288" s="176"/>
      <c r="BK288" s="176"/>
      <c r="BL288" s="176"/>
      <c r="BM288" s="176"/>
      <c r="BN288" s="176"/>
      <c r="BO288" s="176"/>
      <c r="BP288" s="176"/>
      <c r="BQ288" s="176"/>
      <c r="BR288" s="176"/>
      <c r="BS288" s="176"/>
      <c r="BT288" s="176"/>
      <c r="BU288" s="176"/>
      <c r="BV288" s="176"/>
      <c r="BW288" s="176"/>
      <c r="BX288" s="176"/>
      <c r="BY288" s="176"/>
      <c r="BZ288" s="176"/>
      <c r="CA288" s="176"/>
      <c r="CB288" s="176"/>
      <c r="CC288" s="176"/>
      <c r="CD288" s="176"/>
      <c r="CE288" s="176"/>
      <c r="CF288" s="176"/>
      <c r="CG288" s="176"/>
      <c r="CH288" s="176"/>
      <c r="CI288" s="176"/>
      <c r="CJ288" s="176"/>
      <c r="CK288" s="177"/>
      <c r="CL288" s="178"/>
      <c r="CM288" s="178"/>
      <c r="CN288" s="178"/>
      <c r="CO288" s="178"/>
      <c r="CP288" s="178"/>
      <c r="CQ288" s="178"/>
      <c r="CR288" s="178"/>
      <c r="CS288" s="178"/>
      <c r="CT288" s="178"/>
      <c r="CU288" s="178"/>
      <c r="CV288" s="178"/>
      <c r="CW288" s="178"/>
      <c r="CX288" s="178"/>
      <c r="CY288" s="178"/>
      <c r="CZ288" s="178"/>
      <c r="DA288" s="178"/>
      <c r="DB288" s="178"/>
      <c r="DC288" s="178"/>
      <c r="DD288" s="178"/>
      <c r="DE288" s="178"/>
      <c r="DF288" s="178"/>
      <c r="DG288" s="178"/>
      <c r="DH288" s="178"/>
      <c r="DI288" s="178"/>
      <c r="DJ288" s="178"/>
      <c r="DK288" s="178"/>
      <c r="DL288" s="178"/>
      <c r="DM288" s="178"/>
      <c r="DN288" s="178"/>
      <c r="DO288" s="178"/>
      <c r="DP288" s="178"/>
      <c r="DQ288" s="178"/>
      <c r="DR288" s="178"/>
      <c r="DS288" s="178"/>
      <c r="DT288" s="178"/>
      <c r="DU288" s="178"/>
      <c r="DV288" s="178"/>
      <c r="DW288" s="178"/>
      <c r="DX288" s="178"/>
      <c r="DY288" s="178"/>
      <c r="DZ288" s="178"/>
      <c r="EA288" s="178"/>
      <c r="EB288" s="178"/>
      <c r="EC288" s="178"/>
      <c r="ED288" s="178"/>
      <c r="EE288" s="178"/>
      <c r="EF288" s="178"/>
      <c r="EG288" s="178"/>
      <c r="EH288" s="178"/>
      <c r="EI288" s="178"/>
      <c r="EJ288" s="178"/>
      <c r="EK288" s="178"/>
      <c r="EL288" s="178"/>
      <c r="EM288" s="178"/>
      <c r="EN288" s="178"/>
      <c r="EO288" s="178"/>
      <c r="EP288" s="178"/>
      <c r="EQ288" s="178"/>
      <c r="ER288" s="178"/>
      <c r="ES288" s="178"/>
      <c r="ET288" s="178"/>
      <c r="EU288" s="178"/>
      <c r="EV288" s="178"/>
      <c r="EW288" s="178"/>
      <c r="EX288" s="178"/>
      <c r="EY288" s="178"/>
      <c r="EZ288" s="178"/>
      <c r="FA288" s="178"/>
      <c r="FB288" s="178"/>
      <c r="FC288" s="178"/>
      <c r="FD288" s="178"/>
      <c r="FE288" s="178"/>
      <c r="FF288" s="178"/>
      <c r="FG288" s="178"/>
      <c r="FH288" s="178"/>
      <c r="FI288" s="178"/>
      <c r="FJ288" s="178"/>
      <c r="FK288" s="178"/>
      <c r="FL288" s="178"/>
      <c r="FM288" s="178"/>
      <c r="FN288" s="178"/>
      <c r="FO288" s="178"/>
      <c r="FP288" s="178"/>
      <c r="FQ288" s="178"/>
      <c r="FR288" s="178"/>
      <c r="FS288" s="178"/>
      <c r="FT288" s="178"/>
      <c r="FU288" s="178"/>
      <c r="FV288" s="178"/>
      <c r="FW288" s="178"/>
      <c r="FX288" s="178"/>
      <c r="FY288" s="178"/>
      <c r="FZ288" s="178"/>
      <c r="GA288" s="178"/>
      <c r="GB288" s="178"/>
      <c r="GC288" s="178"/>
      <c r="GD288" s="178"/>
      <c r="GE288" s="178"/>
      <c r="GF288" s="178"/>
      <c r="GG288" s="178"/>
      <c r="GH288" s="178"/>
      <c r="GI288" s="178"/>
      <c r="GJ288" s="178"/>
      <c r="GK288" s="178"/>
      <c r="GL288" s="178"/>
      <c r="GM288" s="178"/>
      <c r="GN288" s="178"/>
      <c r="GO288" s="178"/>
      <c r="GP288" s="178"/>
      <c r="GQ288" s="178"/>
      <c r="GR288" s="178"/>
      <c r="GS288" s="178"/>
      <c r="GT288" s="178"/>
      <c r="GU288" s="178"/>
      <c r="GV288" s="178"/>
      <c r="GW288" s="178"/>
      <c r="GX288" s="178"/>
      <c r="GY288" s="178"/>
      <c r="GZ288" s="178"/>
      <c r="HA288" s="178"/>
      <c r="HB288" s="178"/>
      <c r="HC288" s="178"/>
      <c r="HD288" s="178"/>
      <c r="HE288" s="178"/>
      <c r="HF288" s="178"/>
      <c r="HG288" s="178"/>
      <c r="HH288" s="178"/>
      <c r="HI288" s="178"/>
      <c r="HJ288" s="178"/>
      <c r="HK288" s="178"/>
      <c r="HL288" s="178"/>
      <c r="HM288" s="178"/>
      <c r="HN288" s="178"/>
      <c r="HO288" s="178"/>
      <c r="HP288" s="178"/>
    </row>
    <row r="289" spans="2:224">
      <c r="B289" s="176"/>
      <c r="C289" s="176"/>
      <c r="D289" s="176"/>
      <c r="E289" s="176"/>
      <c r="F289" s="176"/>
      <c r="G289" s="176"/>
      <c r="H289" s="176"/>
      <c r="I289" s="176"/>
      <c r="J289" s="176"/>
      <c r="K289" s="176"/>
      <c r="L289" s="176"/>
      <c r="M289" s="176"/>
      <c r="N289" s="176"/>
      <c r="O289" s="176"/>
      <c r="P289" s="176"/>
      <c r="Q289" s="176"/>
      <c r="R289" s="176"/>
      <c r="S289" s="176"/>
      <c r="T289" s="176"/>
      <c r="U289" s="176"/>
      <c r="V289" s="176"/>
      <c r="W289" s="176"/>
      <c r="X289" s="176"/>
      <c r="Y289" s="176"/>
      <c r="Z289" s="176"/>
      <c r="AA289" s="176"/>
      <c r="AB289" s="176"/>
      <c r="AC289" s="176"/>
      <c r="AD289" s="176"/>
      <c r="AE289" s="176"/>
      <c r="AF289" s="176"/>
      <c r="AG289" s="176"/>
      <c r="AH289" s="176"/>
      <c r="AI289" s="176"/>
      <c r="AJ289" s="176"/>
      <c r="AK289" s="176"/>
      <c r="AL289" s="176"/>
      <c r="AM289" s="176"/>
      <c r="AN289" s="176"/>
      <c r="AO289" s="176"/>
      <c r="AP289" s="176"/>
      <c r="AQ289" s="176"/>
      <c r="AR289" s="176"/>
      <c r="AS289" s="176"/>
      <c r="AT289" s="176"/>
      <c r="AU289" s="176"/>
      <c r="AV289" s="176"/>
      <c r="AW289" s="176"/>
      <c r="AX289" s="176"/>
      <c r="AY289" s="176"/>
      <c r="AZ289" s="176"/>
      <c r="BA289" s="176"/>
      <c r="BB289" s="176"/>
      <c r="BC289" s="176"/>
      <c r="BD289" s="176"/>
      <c r="BE289" s="176"/>
      <c r="BF289" s="176"/>
      <c r="BG289" s="176"/>
      <c r="BH289" s="176"/>
      <c r="BI289" s="176"/>
      <c r="BJ289" s="176"/>
      <c r="BK289" s="176"/>
      <c r="BL289" s="176"/>
      <c r="BM289" s="176"/>
      <c r="BN289" s="176"/>
      <c r="BO289" s="176"/>
      <c r="BP289" s="176"/>
      <c r="BQ289" s="176"/>
      <c r="BR289" s="176"/>
      <c r="BS289" s="176"/>
      <c r="BT289" s="176"/>
      <c r="BU289" s="176"/>
      <c r="BV289" s="176"/>
      <c r="BW289" s="176"/>
      <c r="BX289" s="176"/>
      <c r="BY289" s="176"/>
      <c r="BZ289" s="176"/>
      <c r="CA289" s="176"/>
      <c r="CB289" s="176"/>
      <c r="CC289" s="176"/>
      <c r="CD289" s="176"/>
      <c r="CE289" s="176"/>
      <c r="CF289" s="176"/>
      <c r="CG289" s="176"/>
      <c r="CH289" s="176"/>
      <c r="CI289" s="176"/>
      <c r="CJ289" s="176"/>
      <c r="CK289" s="177"/>
      <c r="CL289" s="178"/>
      <c r="CM289" s="178"/>
      <c r="CN289" s="178"/>
      <c r="CO289" s="178"/>
      <c r="CP289" s="178"/>
      <c r="CQ289" s="178"/>
      <c r="CR289" s="178"/>
      <c r="CS289" s="178"/>
      <c r="CT289" s="178"/>
      <c r="CU289" s="178"/>
      <c r="CV289" s="178"/>
      <c r="CW289" s="178"/>
      <c r="CX289" s="178"/>
      <c r="CY289" s="178"/>
      <c r="CZ289" s="178"/>
      <c r="DA289" s="178"/>
      <c r="DB289" s="178"/>
      <c r="DC289" s="178"/>
      <c r="DD289" s="178"/>
      <c r="DE289" s="178"/>
      <c r="DF289" s="178"/>
      <c r="DG289" s="178"/>
      <c r="DH289" s="178"/>
      <c r="DI289" s="178"/>
      <c r="DJ289" s="178"/>
      <c r="DK289" s="178"/>
      <c r="DL289" s="178"/>
      <c r="DM289" s="178"/>
      <c r="DN289" s="178"/>
      <c r="DO289" s="178"/>
      <c r="DP289" s="178"/>
      <c r="DQ289" s="178"/>
      <c r="DR289" s="178"/>
      <c r="DS289" s="178"/>
      <c r="DT289" s="178"/>
      <c r="DU289" s="178"/>
      <c r="DV289" s="178"/>
      <c r="DW289" s="178"/>
      <c r="DX289" s="178"/>
      <c r="DY289" s="178"/>
      <c r="DZ289" s="178"/>
      <c r="EA289" s="178"/>
      <c r="EB289" s="178"/>
      <c r="EC289" s="178"/>
      <c r="ED289" s="178"/>
      <c r="EE289" s="178"/>
      <c r="EF289" s="178"/>
      <c r="EG289" s="178"/>
      <c r="EH289" s="178"/>
      <c r="EI289" s="178"/>
      <c r="EJ289" s="178"/>
      <c r="EK289" s="178"/>
      <c r="EL289" s="178"/>
      <c r="EM289" s="178"/>
      <c r="EN289" s="178"/>
      <c r="EO289" s="178"/>
      <c r="EP289" s="178"/>
      <c r="EQ289" s="178"/>
      <c r="ER289" s="178"/>
      <c r="ES289" s="178"/>
      <c r="ET289" s="178"/>
      <c r="EU289" s="178"/>
      <c r="EV289" s="178"/>
      <c r="EW289" s="178"/>
      <c r="EX289" s="178"/>
      <c r="EY289" s="178"/>
      <c r="EZ289" s="178"/>
      <c r="FA289" s="178"/>
      <c r="FB289" s="178"/>
      <c r="FC289" s="178"/>
      <c r="FD289" s="178"/>
      <c r="FE289" s="178"/>
      <c r="FF289" s="178"/>
      <c r="FG289" s="178"/>
      <c r="FH289" s="178"/>
      <c r="FI289" s="178"/>
      <c r="FJ289" s="178"/>
      <c r="FK289" s="178"/>
      <c r="FL289" s="178"/>
      <c r="FM289" s="178"/>
      <c r="FN289" s="178"/>
      <c r="FO289" s="178"/>
      <c r="FP289" s="178"/>
      <c r="FQ289" s="178"/>
      <c r="FR289" s="178"/>
      <c r="FS289" s="178"/>
      <c r="FT289" s="178"/>
      <c r="FU289" s="178"/>
      <c r="FV289" s="178"/>
      <c r="FW289" s="178"/>
      <c r="FX289" s="178"/>
      <c r="FY289" s="178"/>
      <c r="FZ289" s="178"/>
      <c r="GA289" s="178"/>
      <c r="GB289" s="178"/>
      <c r="GC289" s="178"/>
      <c r="GD289" s="178"/>
      <c r="GE289" s="178"/>
      <c r="GF289" s="178"/>
      <c r="GG289" s="178"/>
      <c r="GH289" s="178"/>
      <c r="GI289" s="178"/>
      <c r="GJ289" s="178"/>
      <c r="GK289" s="178"/>
      <c r="GL289" s="178"/>
      <c r="GM289" s="178"/>
      <c r="GN289" s="178"/>
      <c r="GO289" s="178"/>
      <c r="GP289" s="178"/>
      <c r="GQ289" s="178"/>
      <c r="GR289" s="178"/>
      <c r="GS289" s="178"/>
      <c r="GT289" s="178"/>
      <c r="GU289" s="178"/>
      <c r="GV289" s="178"/>
      <c r="GW289" s="178"/>
      <c r="GX289" s="178"/>
      <c r="GY289" s="178"/>
      <c r="GZ289" s="178"/>
      <c r="HA289" s="178"/>
      <c r="HB289" s="178"/>
      <c r="HC289" s="178"/>
      <c r="HD289" s="178"/>
      <c r="HE289" s="178"/>
      <c r="HF289" s="178"/>
      <c r="HG289" s="178"/>
      <c r="HH289" s="178"/>
      <c r="HI289" s="178"/>
      <c r="HJ289" s="178"/>
      <c r="HK289" s="178"/>
      <c r="HL289" s="178"/>
      <c r="HM289" s="178"/>
      <c r="HN289" s="178"/>
      <c r="HO289" s="178"/>
      <c r="HP289" s="178"/>
    </row>
    <row r="290" spans="2:224">
      <c r="B290" s="176"/>
      <c r="C290" s="176"/>
      <c r="D290" s="176"/>
      <c r="E290" s="176"/>
      <c r="F290" s="176"/>
      <c r="G290" s="176"/>
      <c r="H290" s="176"/>
      <c r="I290" s="176"/>
      <c r="J290" s="176"/>
      <c r="K290" s="176"/>
      <c r="L290" s="176"/>
      <c r="M290" s="176"/>
      <c r="N290" s="176"/>
      <c r="O290" s="176"/>
      <c r="P290" s="176"/>
      <c r="Q290" s="176"/>
      <c r="R290" s="176"/>
      <c r="S290" s="176"/>
      <c r="T290" s="176"/>
      <c r="U290" s="176"/>
      <c r="V290" s="176"/>
      <c r="W290" s="176"/>
      <c r="X290" s="176"/>
      <c r="Y290" s="176"/>
      <c r="Z290" s="176"/>
      <c r="AA290" s="176"/>
      <c r="AB290" s="176"/>
      <c r="AC290" s="176"/>
      <c r="AD290" s="176"/>
      <c r="AE290" s="176"/>
      <c r="AF290" s="176"/>
      <c r="AG290" s="176"/>
      <c r="AH290" s="176"/>
      <c r="AI290" s="176"/>
      <c r="AJ290" s="176"/>
      <c r="AK290" s="176"/>
      <c r="AL290" s="176"/>
      <c r="AM290" s="176"/>
      <c r="AN290" s="176"/>
      <c r="AO290" s="176"/>
      <c r="AP290" s="176"/>
      <c r="AQ290" s="176"/>
      <c r="AR290" s="176"/>
      <c r="AS290" s="176"/>
      <c r="AT290" s="176"/>
      <c r="AU290" s="176"/>
      <c r="AV290" s="176"/>
      <c r="AW290" s="176"/>
      <c r="AX290" s="176"/>
      <c r="AY290" s="176"/>
      <c r="AZ290" s="176"/>
      <c r="BA290" s="176"/>
      <c r="BB290" s="176"/>
      <c r="BC290" s="176"/>
      <c r="BD290" s="176"/>
      <c r="BE290" s="176"/>
      <c r="BF290" s="176"/>
      <c r="BG290" s="176"/>
      <c r="BH290" s="176"/>
      <c r="BI290" s="176"/>
      <c r="BJ290" s="176"/>
      <c r="BK290" s="176"/>
      <c r="BL290" s="176"/>
      <c r="BM290" s="176"/>
      <c r="BN290" s="176"/>
      <c r="BO290" s="176"/>
      <c r="BP290" s="176"/>
      <c r="BQ290" s="176"/>
      <c r="BR290" s="176"/>
      <c r="BS290" s="176"/>
      <c r="BT290" s="176"/>
      <c r="BU290" s="176"/>
      <c r="BV290" s="176"/>
      <c r="BW290" s="176"/>
      <c r="BX290" s="176"/>
      <c r="BY290" s="176"/>
      <c r="BZ290" s="176"/>
      <c r="CA290" s="176"/>
      <c r="CB290" s="176"/>
      <c r="CC290" s="176"/>
      <c r="CD290" s="176"/>
      <c r="CE290" s="176"/>
      <c r="CF290" s="176"/>
      <c r="CG290" s="176"/>
      <c r="CH290" s="176"/>
      <c r="CI290" s="176"/>
      <c r="CJ290" s="176"/>
      <c r="CK290" s="177"/>
      <c r="CL290" s="178"/>
      <c r="CM290" s="178"/>
      <c r="CN290" s="178"/>
      <c r="CO290" s="178"/>
      <c r="CP290" s="178"/>
      <c r="CQ290" s="178"/>
      <c r="CR290" s="178"/>
      <c r="CS290" s="178"/>
      <c r="CT290" s="178"/>
      <c r="CU290" s="178"/>
      <c r="CV290" s="178"/>
      <c r="CW290" s="178"/>
      <c r="CX290" s="178"/>
      <c r="CY290" s="178"/>
      <c r="CZ290" s="178"/>
      <c r="DA290" s="178"/>
      <c r="DB290" s="178"/>
      <c r="DC290" s="178"/>
      <c r="DD290" s="178"/>
      <c r="DE290" s="178"/>
      <c r="DF290" s="178"/>
      <c r="DG290" s="178"/>
      <c r="DH290" s="178"/>
      <c r="DI290" s="178"/>
      <c r="DJ290" s="178"/>
      <c r="DK290" s="178"/>
      <c r="DL290" s="178"/>
      <c r="DM290" s="178"/>
      <c r="DN290" s="178"/>
      <c r="DO290" s="178"/>
      <c r="DP290" s="178"/>
      <c r="DQ290" s="178"/>
      <c r="DR290" s="178"/>
      <c r="DS290" s="178"/>
      <c r="DT290" s="178"/>
      <c r="DU290" s="178"/>
      <c r="DV290" s="178"/>
      <c r="DW290" s="178"/>
      <c r="DX290" s="178"/>
      <c r="DY290" s="178"/>
      <c r="DZ290" s="178"/>
      <c r="EA290" s="178"/>
      <c r="EB290" s="178"/>
      <c r="EC290" s="178"/>
      <c r="ED290" s="178"/>
      <c r="EE290" s="178"/>
      <c r="EF290" s="178"/>
      <c r="EG290" s="178"/>
      <c r="EH290" s="178"/>
      <c r="EI290" s="178"/>
      <c r="EJ290" s="178"/>
      <c r="EK290" s="178"/>
      <c r="EL290" s="178"/>
      <c r="EM290" s="178"/>
      <c r="EN290" s="178"/>
      <c r="EO290" s="178"/>
      <c r="EP290" s="178"/>
      <c r="EQ290" s="178"/>
      <c r="ER290" s="178"/>
      <c r="ES290" s="178"/>
      <c r="ET290" s="178"/>
      <c r="EU290" s="178"/>
      <c r="EV290" s="178"/>
      <c r="EW290" s="178"/>
      <c r="EX290" s="178"/>
      <c r="EY290" s="178"/>
      <c r="EZ290" s="178"/>
      <c r="FA290" s="178"/>
      <c r="FB290" s="178"/>
      <c r="FC290" s="178"/>
      <c r="FD290" s="178"/>
      <c r="FE290" s="178"/>
      <c r="FF290" s="178"/>
      <c r="FG290" s="178"/>
      <c r="FH290" s="178"/>
      <c r="FI290" s="178"/>
      <c r="FJ290" s="178"/>
      <c r="FK290" s="178"/>
      <c r="FL290" s="178"/>
      <c r="FM290" s="178"/>
      <c r="FN290" s="178"/>
      <c r="FO290" s="178"/>
      <c r="FP290" s="178"/>
      <c r="FQ290" s="178"/>
      <c r="FR290" s="178"/>
      <c r="FS290" s="178"/>
      <c r="FT290" s="178"/>
      <c r="FU290" s="178"/>
      <c r="FV290" s="178"/>
      <c r="FW290" s="178"/>
      <c r="FX290" s="178"/>
      <c r="FY290" s="178"/>
      <c r="FZ290" s="178"/>
      <c r="GA290" s="178"/>
      <c r="GB290" s="178"/>
      <c r="GC290" s="178"/>
      <c r="GD290" s="178"/>
      <c r="GE290" s="178"/>
      <c r="GF290" s="178"/>
      <c r="GG290" s="178"/>
      <c r="GH290" s="178"/>
      <c r="GI290" s="178"/>
      <c r="GJ290" s="178"/>
      <c r="GK290" s="178"/>
      <c r="GL290" s="178"/>
      <c r="GM290" s="178"/>
      <c r="GN290" s="178"/>
      <c r="GO290" s="178"/>
      <c r="GP290" s="178"/>
      <c r="GQ290" s="178"/>
      <c r="GR290" s="178"/>
      <c r="GS290" s="178"/>
      <c r="GT290" s="178"/>
      <c r="GU290" s="178"/>
      <c r="GV290" s="178"/>
      <c r="GW290" s="178"/>
      <c r="GX290" s="178"/>
      <c r="GY290" s="178"/>
      <c r="GZ290" s="178"/>
      <c r="HA290" s="178"/>
      <c r="HB290" s="178"/>
      <c r="HC290" s="178"/>
      <c r="HD290" s="178"/>
      <c r="HE290" s="178"/>
      <c r="HF290" s="178"/>
      <c r="HG290" s="178"/>
      <c r="HH290" s="178"/>
      <c r="HI290" s="178"/>
      <c r="HJ290" s="178"/>
      <c r="HK290" s="178"/>
      <c r="HL290" s="178"/>
      <c r="HM290" s="178"/>
      <c r="HN290" s="178"/>
      <c r="HO290" s="178"/>
      <c r="HP290" s="178"/>
    </row>
    <row r="291" spans="2:224">
      <c r="B291" s="609"/>
      <c r="C291" s="609"/>
      <c r="D291" s="609"/>
      <c r="E291" s="609"/>
      <c r="F291" s="609"/>
      <c r="G291" s="609"/>
      <c r="H291" s="609"/>
      <c r="I291" s="609"/>
      <c r="J291" s="609"/>
      <c r="K291" s="609"/>
      <c r="L291" s="609"/>
      <c r="M291" s="609"/>
      <c r="N291" s="609"/>
      <c r="O291" s="609"/>
      <c r="P291" s="609"/>
      <c r="Q291" s="609"/>
      <c r="R291" s="609"/>
      <c r="S291" s="609"/>
      <c r="T291" s="609"/>
      <c r="U291" s="609"/>
      <c r="V291" s="609"/>
      <c r="W291" s="609"/>
      <c r="X291" s="609"/>
      <c r="Y291" s="609"/>
      <c r="Z291" s="609"/>
      <c r="AA291" s="609"/>
      <c r="AB291" s="609"/>
      <c r="AC291" s="609"/>
      <c r="AD291" s="609"/>
      <c r="AE291" s="609"/>
      <c r="AF291" s="609"/>
      <c r="AG291" s="609"/>
      <c r="AH291" s="609"/>
      <c r="AI291" s="609"/>
      <c r="AJ291" s="609"/>
      <c r="AK291" s="609"/>
      <c r="AL291" s="609"/>
      <c r="AM291" s="609"/>
      <c r="AN291" s="609"/>
      <c r="AO291" s="609"/>
      <c r="AP291" s="609"/>
      <c r="AQ291" s="609"/>
      <c r="AR291" s="609"/>
      <c r="AS291" s="609"/>
      <c r="AT291" s="609"/>
      <c r="AU291" s="609"/>
      <c r="AV291" s="609"/>
      <c r="AW291" s="609"/>
      <c r="AX291" s="609"/>
      <c r="AY291" s="609"/>
      <c r="AZ291" s="609"/>
      <c r="BA291" s="609"/>
      <c r="BB291" s="609"/>
      <c r="BC291" s="609"/>
      <c r="BD291" s="609"/>
      <c r="BE291" s="609"/>
      <c r="BF291" s="609"/>
      <c r="BG291" s="609"/>
      <c r="BH291" s="609"/>
      <c r="BI291" s="609"/>
      <c r="BJ291" s="609"/>
      <c r="BK291" s="609"/>
      <c r="BL291" s="609"/>
      <c r="BM291" s="609"/>
      <c r="BN291" s="609"/>
      <c r="BO291" s="609"/>
      <c r="BP291" s="609"/>
      <c r="BQ291" s="609"/>
      <c r="BR291" s="609"/>
      <c r="BS291" s="609"/>
      <c r="BT291" s="609"/>
      <c r="BU291" s="609"/>
      <c r="BV291" s="609"/>
      <c r="BW291" s="609"/>
      <c r="BX291" s="609"/>
      <c r="BY291" s="609"/>
      <c r="BZ291" s="609"/>
      <c r="CA291" s="609"/>
      <c r="CB291" s="609"/>
      <c r="CC291" s="609"/>
      <c r="CD291" s="609"/>
      <c r="CE291" s="609"/>
      <c r="CF291" s="609"/>
      <c r="CG291" s="609"/>
      <c r="CH291" s="609"/>
      <c r="CI291" s="609"/>
      <c r="CJ291" s="609"/>
      <c r="CK291" s="610"/>
      <c r="CL291" s="498"/>
      <c r="CM291" s="498"/>
      <c r="CN291" s="498"/>
      <c r="CO291" s="498"/>
      <c r="CP291" s="498"/>
      <c r="CQ291" s="498"/>
      <c r="CR291" s="498"/>
      <c r="CS291" s="498"/>
      <c r="CT291" s="498"/>
      <c r="CU291" s="498"/>
      <c r="CV291" s="498"/>
      <c r="CW291" s="498"/>
      <c r="CX291" s="498"/>
      <c r="CY291" s="498"/>
      <c r="CZ291" s="498"/>
      <c r="DA291" s="498"/>
      <c r="DB291" s="498"/>
      <c r="DC291" s="498"/>
      <c r="DD291" s="498"/>
      <c r="DE291" s="498"/>
      <c r="DF291" s="498"/>
      <c r="DG291" s="498"/>
      <c r="DH291" s="498"/>
      <c r="DI291" s="498"/>
      <c r="DJ291" s="498"/>
      <c r="DK291" s="498"/>
      <c r="DL291" s="498"/>
      <c r="DM291" s="498"/>
      <c r="DN291" s="498"/>
      <c r="DO291" s="498"/>
      <c r="DP291" s="498"/>
      <c r="DQ291" s="498"/>
      <c r="DR291" s="498"/>
      <c r="DS291" s="498"/>
      <c r="DT291" s="498"/>
      <c r="DU291" s="498"/>
      <c r="DV291" s="498"/>
      <c r="DW291" s="498"/>
      <c r="DX291" s="498"/>
      <c r="DY291" s="498"/>
      <c r="DZ291" s="498"/>
      <c r="EA291" s="498"/>
      <c r="EB291" s="498"/>
      <c r="EC291" s="498"/>
      <c r="ED291" s="498"/>
      <c r="EE291" s="498"/>
      <c r="EF291" s="498"/>
      <c r="EG291" s="498"/>
      <c r="EH291" s="498"/>
      <c r="EI291" s="498"/>
      <c r="EJ291" s="498"/>
      <c r="EK291" s="498"/>
      <c r="EL291" s="498"/>
      <c r="EM291" s="498"/>
      <c r="EN291" s="498"/>
      <c r="EO291" s="498"/>
      <c r="EP291" s="498"/>
      <c r="EQ291" s="498"/>
      <c r="ER291" s="498"/>
      <c r="ES291" s="498"/>
      <c r="ET291" s="498"/>
      <c r="EU291" s="498"/>
      <c r="EV291" s="498"/>
      <c r="EW291" s="498"/>
      <c r="EX291" s="498"/>
      <c r="EY291" s="498"/>
      <c r="EZ291" s="498"/>
      <c r="FA291" s="498"/>
      <c r="FB291" s="498"/>
      <c r="FC291" s="498"/>
      <c r="FD291" s="498"/>
      <c r="FE291" s="498"/>
      <c r="FF291" s="498"/>
      <c r="FG291" s="498"/>
      <c r="FH291" s="498"/>
      <c r="FI291" s="498"/>
      <c r="FJ291" s="498"/>
      <c r="FK291" s="498"/>
      <c r="FL291" s="498"/>
      <c r="FM291" s="498"/>
      <c r="FN291" s="498"/>
      <c r="FO291" s="498"/>
      <c r="FP291" s="498"/>
      <c r="FQ291" s="498"/>
      <c r="FR291" s="498"/>
      <c r="FS291" s="498"/>
      <c r="FT291" s="498"/>
      <c r="FU291" s="498"/>
      <c r="FV291" s="498"/>
      <c r="FW291" s="498"/>
      <c r="FX291" s="498"/>
      <c r="FY291" s="498"/>
      <c r="FZ291" s="498"/>
      <c r="GA291" s="498"/>
      <c r="GB291" s="498"/>
      <c r="GC291" s="498"/>
      <c r="GD291" s="498"/>
      <c r="GE291" s="498"/>
      <c r="GF291" s="498"/>
      <c r="GG291" s="498"/>
      <c r="GH291" s="498"/>
      <c r="GI291" s="498"/>
      <c r="GJ291" s="498"/>
      <c r="GK291" s="498"/>
      <c r="GL291" s="498"/>
      <c r="GM291" s="498"/>
      <c r="GN291" s="498"/>
      <c r="GO291" s="498"/>
      <c r="GP291" s="498"/>
      <c r="GQ291" s="498"/>
      <c r="GR291" s="498"/>
      <c r="GS291" s="498"/>
      <c r="GT291" s="498"/>
      <c r="GU291" s="498"/>
      <c r="GV291" s="498"/>
      <c r="GW291" s="498"/>
      <c r="GX291" s="498"/>
      <c r="GY291" s="498"/>
      <c r="GZ291" s="498"/>
      <c r="HA291" s="498"/>
      <c r="HB291" s="498"/>
      <c r="HC291" s="498"/>
      <c r="HD291" s="498"/>
      <c r="HE291" s="498"/>
      <c r="HF291" s="498"/>
      <c r="HG291" s="498"/>
      <c r="HH291" s="498"/>
      <c r="HI291" s="498"/>
      <c r="HJ291" s="498"/>
      <c r="HK291" s="498"/>
      <c r="HL291" s="498"/>
      <c r="HM291" s="498"/>
      <c r="HN291" s="498"/>
      <c r="HO291" s="498"/>
      <c r="HP291" s="498"/>
    </row>
  </sheetData>
  <mergeCells count="26">
    <mergeCell ref="AA2:AB5"/>
    <mergeCell ref="AC2:AD5"/>
    <mergeCell ref="C3:D5"/>
    <mergeCell ref="E3:H4"/>
    <mergeCell ref="I3:J5"/>
    <mergeCell ref="K3:L5"/>
    <mergeCell ref="M3:N5"/>
    <mergeCell ref="O3:P5"/>
    <mergeCell ref="Q3:V3"/>
    <mergeCell ref="W3:X3"/>
    <mergeCell ref="Y2:Z5"/>
    <mergeCell ref="Q4:Q5"/>
    <mergeCell ref="R4:S4"/>
    <mergeCell ref="T4:T5"/>
    <mergeCell ref="U4:V4"/>
    <mergeCell ref="W4:X4"/>
    <mergeCell ref="W5:X5"/>
    <mergeCell ref="A1:X1"/>
    <mergeCell ref="A2:A6"/>
    <mergeCell ref="B2:B5"/>
    <mergeCell ref="C2:N2"/>
    <mergeCell ref="O2:X2"/>
    <mergeCell ref="E6:F6"/>
    <mergeCell ref="G6:H6"/>
    <mergeCell ref="Q6:S6"/>
    <mergeCell ref="T6:V6"/>
  </mergeCells>
  <phoneticPr fontId="63" type="noConversion"/>
  <pageMargins left="0.31496062992125984" right="0.15748031496062992" top="0.6692913385826772" bottom="0.23622047244094491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siec</vt:lpstr>
      <vt:lpstr>ksiegozbiory</vt:lpstr>
      <vt:lpstr>zbiory specjalne</vt:lpstr>
      <vt:lpstr>czytelnicy</vt:lpstr>
      <vt:lpstr>kadra</vt:lpstr>
      <vt:lpstr>budżet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wbpuser</dc:creator>
  <cp:lastModifiedBy>Administracja</cp:lastModifiedBy>
  <cp:lastPrinted>2013-02-28T10:17:47Z</cp:lastPrinted>
  <dcterms:created xsi:type="dcterms:W3CDTF">2013-01-02T07:57:05Z</dcterms:created>
  <dcterms:modified xsi:type="dcterms:W3CDTF">2013-02-28T10:25:41Z</dcterms:modified>
</cp:coreProperties>
</file>